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Accountability\NYCCOORD\JulissaB\Website\Web Postings 2025\"/>
    </mc:Choice>
  </mc:AlternateContent>
  <xr:revisionPtr revIDLastSave="0" documentId="8_{036B3D9C-4993-4398-940C-11505875ECE2}" xr6:coauthVersionLast="47" xr6:coauthVersionMax="47" xr10:uidLastSave="{00000000-0000-0000-0000-000000000000}"/>
  <bookViews>
    <workbookView xWindow="1770" yWindow="1770" windowWidth="21600" windowHeight="11325" xr2:uid="{8AA3A622-957F-425B-8F40-F65B86C42319}"/>
  </bookViews>
  <sheets>
    <sheet name="Instructions" sheetId="4" r:id="rId1"/>
    <sheet name="Summary" sheetId="2" r:id="rId2"/>
    <sheet name="Student Information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7" i="2"/>
  <c r="B35" i="2"/>
  <c r="B34" i="2"/>
  <c r="B13" i="2"/>
  <c r="B14" i="2"/>
  <c r="B16" i="2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B6" i="2" l="1"/>
  <c r="B44" i="2"/>
  <c r="B5" i="2"/>
  <c r="B7" i="2" l="1"/>
  <c r="B3" i="2"/>
  <c r="G22" i="2"/>
  <c r="G21" i="2"/>
  <c r="G19" i="2"/>
  <c r="G18" i="2"/>
  <c r="G17" i="2"/>
  <c r="G16" i="2"/>
  <c r="G15" i="2"/>
  <c r="G14" i="2"/>
  <c r="G12" i="2"/>
  <c r="G11" i="2"/>
  <c r="G9" i="2"/>
  <c r="G7" i="2"/>
  <c r="G6" i="2"/>
  <c r="G5" i="2"/>
  <c r="G4" i="2"/>
  <c r="G8" i="2"/>
  <c r="B45" i="2"/>
  <c r="B42" i="2"/>
  <c r="B41" i="2"/>
  <c r="B40" i="2"/>
  <c r="B39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4" i="2" l="1"/>
  <c r="B8" i="2"/>
  <c r="B9" i="2" s="1"/>
</calcChain>
</file>

<file path=xl/sharedStrings.xml><?xml version="1.0" encoding="utf-8"?>
<sst xmlns="http://schemas.openxmlformats.org/spreadsheetml/2006/main" count="151" uniqueCount="137">
  <si>
    <t>Instructions</t>
  </si>
  <si>
    <t>List Holiday Dates to Exclude here 7/1/24-6/30/25</t>
  </si>
  <si>
    <t>Step 1: In Column C, list all holiday dates in column C to exclude from the calculations. This would include any holidays when Title I-D services are not being provided to students. If Title I-D services are being provided on certain holidays, do not include that date.</t>
  </si>
  <si>
    <t>Step 2: On the Student Information Tab, enter all students that were in residence in the facility from 7/1/2024 to 6/30/2025.</t>
  </si>
  <si>
    <t>Column C - Enrollment Date: Any students in residence on 7/1/24, but enrolled prior to 7/1/24, would list an enrollment date of 7/1/24 in column C.</t>
  </si>
  <si>
    <t xml:space="preserve">Column D- Exit Date: Any students without exit dates (still enrolled) or with exit dates after 6/30/25, would list an exit date of 6/30/25. </t>
  </si>
  <si>
    <t xml:space="preserve">Column F: If this is a duplicate enrollment in the reporting period with a length of stay longer than 90 days, the cell in Column F will turn yellow. If the previous stay was also longer than 90 days, enter yes here. Otherwise, leave blank. </t>
  </si>
  <si>
    <t>Student Information</t>
  </si>
  <si>
    <t>Value</t>
  </si>
  <si>
    <t>Report in CSPR Cell</t>
  </si>
  <si>
    <t>Outcomes</t>
  </si>
  <si>
    <t>Number of Students</t>
  </si>
  <si>
    <t>Reported in CSPR Cell</t>
  </si>
  <si>
    <t>Unduplicated Student Count</t>
  </si>
  <si>
    <t>B15</t>
  </si>
  <si>
    <t>Academic Outcomes While in Facility</t>
  </si>
  <si>
    <t>Number of Long-Term Students</t>
  </si>
  <si>
    <t>B18</t>
  </si>
  <si>
    <t># of Students that Earned High School (HS) Course Credits</t>
  </si>
  <si>
    <t>B63</t>
  </si>
  <si>
    <t>Duplicated Student Count</t>
  </si>
  <si>
    <t>B19</t>
  </si>
  <si>
    <t># of Students that were Enrolled in a GED program</t>
  </si>
  <si>
    <t>B64</t>
  </si>
  <si>
    <t>Total Days Enrolled</t>
  </si>
  <si>
    <t>None - used for calculation</t>
  </si>
  <si>
    <t># of Students that were Enrolled in the Local School District</t>
  </si>
  <si>
    <t>B65</t>
  </si>
  <si>
    <t>Average Length of Stay</t>
  </si>
  <si>
    <t>B20</t>
  </si>
  <si>
    <r>
      <t># of Students that Earned a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GED</t>
    </r>
  </si>
  <si>
    <t>B66</t>
  </si>
  <si>
    <t>Total Days Served by Title I-D</t>
  </si>
  <si>
    <t># of Students that Obtained a HS Diploma</t>
  </si>
  <si>
    <t>B67</t>
  </si>
  <si>
    <t>Average Days Served by Title I-D</t>
  </si>
  <si>
    <t>B21</t>
  </si>
  <si>
    <t># of Students that were Accepted and/or Enrolled in Post Secondary Education</t>
  </si>
  <si>
    <t>B68</t>
  </si>
  <si>
    <t>Vocational Outcomes While In Facility</t>
  </si>
  <si>
    <t>Demographics</t>
  </si>
  <si>
    <t># of Students that were Enrolled in Job Training Courses/Programs</t>
  </si>
  <si>
    <t>B70</t>
  </si>
  <si>
    <t>Gender</t>
  </si>
  <si>
    <t># of Students that Obtained Employment</t>
  </si>
  <si>
    <t>B71</t>
  </si>
  <si>
    <t>Male</t>
  </si>
  <si>
    <t>B26</t>
  </si>
  <si>
    <t>Academic Outcomes up to 90 Days after Facility Exit</t>
  </si>
  <si>
    <t>Female</t>
  </si>
  <si>
    <t>B27</t>
  </si>
  <si>
    <t>B73</t>
  </si>
  <si>
    <t>Age</t>
  </si>
  <si>
    <t>B74</t>
  </si>
  <si>
    <t>3-5</t>
  </si>
  <si>
    <t>B30</t>
  </si>
  <si>
    <t>B75</t>
  </si>
  <si>
    <t>B31</t>
  </si>
  <si>
    <t>B76</t>
  </si>
  <si>
    <t>B32</t>
  </si>
  <si>
    <t>B77</t>
  </si>
  <si>
    <t>B33</t>
  </si>
  <si>
    <t>B78</t>
  </si>
  <si>
    <t>B34</t>
  </si>
  <si>
    <t>Vocational Outcomes up to 90 Days after Facility Exit</t>
  </si>
  <si>
    <t>B35</t>
  </si>
  <si>
    <t>B80</t>
  </si>
  <si>
    <t>B36</t>
  </si>
  <si>
    <t>B81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</si>
  <si>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</si>
  <si>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</si>
  <si>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</si>
  <si>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</si>
  <si>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</si>
  <si>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</si>
  <si>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</si>
  <si>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</si>
  <si>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</si>
  <si>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</si>
  <si>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Race</t>
  </si>
  <si>
    <t>Hispanic/Latino</t>
  </si>
  <si>
    <t>B49</t>
  </si>
  <si>
    <t>Non-Hispanic/Non-Latino</t>
  </si>
  <si>
    <t>B50</t>
  </si>
  <si>
    <t>Ethnicity</t>
  </si>
  <si>
    <t>Native American  or Alaskan Native</t>
  </si>
  <si>
    <t>B52</t>
  </si>
  <si>
    <t>Asian</t>
  </si>
  <si>
    <t>B53</t>
  </si>
  <si>
    <t>Black or African-American</t>
  </si>
  <si>
    <t>B54</t>
  </si>
  <si>
    <t>Native Hawaiian or Other Pacific Islander</t>
  </si>
  <si>
    <t>B55</t>
  </si>
  <si>
    <t>White</t>
  </si>
  <si>
    <t>B56</t>
  </si>
  <si>
    <t>Two or More Races</t>
  </si>
  <si>
    <t>B57</t>
  </si>
  <si>
    <t>Subgroup</t>
  </si>
  <si>
    <t>Students with Disabilities (IDEA)</t>
  </si>
  <si>
    <t>B60</t>
  </si>
  <si>
    <t>English Language Learners</t>
  </si>
  <si>
    <t>B61</t>
  </si>
  <si>
    <t>Student (name/ID)</t>
  </si>
  <si>
    <t>Duplicate Enrollment (Y/N)</t>
  </si>
  <si>
    <t>Entrance Date (if prior to 7/1/24, enter 7/1/24)</t>
  </si>
  <si>
    <t>Exit Date (if after 6/30/25, enter 6/30/25)</t>
  </si>
  <si>
    <t>Length of Stay</t>
  </si>
  <si>
    <t>Was previous stay 90 days or longer? Respond only if cell is yellow.</t>
  </si>
  <si>
    <t>Number of days SERVED by Title I-D, excluding holidays and weekends</t>
  </si>
  <si>
    <t>Hispanic /Latino</t>
  </si>
  <si>
    <t>Student with Disabilities</t>
  </si>
  <si>
    <t>English Language Learner</t>
  </si>
  <si>
    <t>Earned HS Course Credits while in facility</t>
  </si>
  <si>
    <t>Enrolled in GED Program while in facility</t>
  </si>
  <si>
    <t>Enrolled in Local School District while in facility</t>
  </si>
  <si>
    <t>Earned a GED while in facility</t>
  </si>
  <si>
    <t>Obtained HS Diploma while in the facility</t>
  </si>
  <si>
    <t>Accepted and/or enrolled in post secondary education while in the facility</t>
  </si>
  <si>
    <t>Enrolled in Job Training Courses/ Programs while in the facility</t>
  </si>
  <si>
    <t>Obtained Employment while in the facility</t>
  </si>
  <si>
    <t>Earned HS Course Credits up to 90 days after facility exit</t>
  </si>
  <si>
    <t>Enrolled in GED Program up to 90 days after facility exit</t>
  </si>
  <si>
    <t>Enrolled in Local School District up to 90 days after facility exit</t>
  </si>
  <si>
    <t>Earned a GED up to 90 days after facility exit</t>
  </si>
  <si>
    <t>Obtained HS Diploma up to 90 days after facility exit</t>
  </si>
  <si>
    <t>Accepted and/or enrolled in post secondary education up to 90 days after facility exit</t>
  </si>
  <si>
    <t>Enrolled in job training courses/programs up to 90 days after facility exit</t>
  </si>
  <si>
    <t>Obtained employment up to 90 days after facility exit</t>
  </si>
  <si>
    <t xml:space="preserve">This is an optional tool that accompanies the Title I-D CSPR. It allows facilities to enter student data on the Student Information Tab and then use the summary data provided to complete the Title I-D CSPR Data Collection Tool. The Summary tab calculates many of the variables required on the Title I-D CSPR and the corresponding cell number on the Title I-D CSPR Data Collection Tool. </t>
  </si>
  <si>
    <t xml:space="preserve">Important: </t>
  </si>
  <si>
    <t xml:space="preserve">Columns N-U: List values while the student is in residence. </t>
  </si>
  <si>
    <t xml:space="preserve">Columns H-M: Enter student demographic information on these lines. </t>
  </si>
  <si>
    <t>Column B: If this is a duplicate enrollment during the reporting period, you will select YES in the dropdown menu. If it not a duplicate enrollment, select NO in the dropdown menu.</t>
  </si>
  <si>
    <t>Columns V-AC: List values up to 90 days after student exit facility.</t>
  </si>
  <si>
    <r>
      <t xml:space="preserve">If the student is listed as a duplicate enrollment, cells H-AC in that row will turn </t>
    </r>
    <r>
      <rPr>
        <b/>
        <sz val="12"/>
        <color theme="1"/>
        <rFont val="Arial"/>
        <family val="2"/>
      </rPr>
      <t>black</t>
    </r>
    <r>
      <rPr>
        <sz val="12"/>
        <color theme="1"/>
        <rFont val="Arial"/>
        <family val="2"/>
      </rPr>
      <t xml:space="preserve">. Do not enter values on this line. Enter the student information on the original enrollment line. </t>
    </r>
  </si>
  <si>
    <r>
      <t xml:space="preserve">If a student is identified as Hispanic/Latino in column J, column K will turn </t>
    </r>
    <r>
      <rPr>
        <b/>
        <sz val="12"/>
        <color theme="1"/>
        <rFont val="Arial"/>
        <family val="2"/>
      </rPr>
      <t>black</t>
    </r>
    <r>
      <rPr>
        <sz val="12"/>
        <color theme="1"/>
        <rFont val="Arial"/>
        <family val="2"/>
      </rPr>
      <t xml:space="preserve">. Do not enter values in the cell. </t>
    </r>
  </si>
  <si>
    <t xml:space="preserve">Step 3: Using the Summary Tab, enter the values in the corresponding cells on the Title I-D CSPR Data Collection Tool.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</si>
</sst>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37415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/>
    <xf numFmtId="0" fontId="2" fillId="0" borderId="0" xfId="0" applyFont="1"/>
    <xf numFmtId="2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5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7" fillId="8" borderId="5" xfId="0" applyFont="1" applyFill="1" applyBorder="1"/>
    <xf numFmtId="0" fontId="7" fillId="8" borderId="6" xfId="0" applyFont="1" applyFill="1" applyBorder="1"/>
    <xf numFmtId="0" fontId="7" fillId="8" borderId="7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wrapText="1"/>
    </xf>
    <xf numFmtId="0" fontId="5" fillId="7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Continuous"/>
    </xf>
    <xf numFmtId="0" fontId="2" fillId="7" borderId="1" xfId="0" applyFont="1" applyFill="1" applyBorder="1"/>
    <xf numFmtId="0" fontId="4" fillId="9" borderId="1" xfId="0" applyFont="1" applyFill="1" applyBorder="1" applyAlignment="1">
      <alignment horizontal="centerContinuous"/>
    </xf>
    <xf numFmtId="0" fontId="7" fillId="8" borderId="8" xfId="0" applyFont="1" applyFill="1" applyBorder="1"/>
    <xf numFmtId="0" fontId="4" fillId="6" borderId="2" xfId="0" applyFont="1" applyFill="1" applyBorder="1" applyAlignment="1">
      <alignment horizontal="centerContinuous"/>
    </xf>
    <xf numFmtId="0" fontId="4" fillId="6" borderId="11" xfId="0" applyFont="1" applyFill="1" applyBorder="1" applyAlignment="1">
      <alignment horizontal="centerContinuous"/>
    </xf>
    <xf numFmtId="0" fontId="5" fillId="0" borderId="2" xfId="0" applyFont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centerContinuous"/>
    </xf>
    <xf numFmtId="0" fontId="4" fillId="9" borderId="11" xfId="0" applyFont="1" applyFill="1" applyBorder="1" applyAlignment="1">
      <alignment horizontal="centerContinuous"/>
    </xf>
    <xf numFmtId="0" fontId="7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Continuous" vertical="center"/>
    </xf>
    <xf numFmtId="1" fontId="2" fillId="0" borderId="17" xfId="0" applyNumberFormat="1" applyFont="1" applyBorder="1"/>
    <xf numFmtId="0" fontId="1" fillId="0" borderId="1" xfId="0" applyFont="1" applyBorder="1"/>
    <xf numFmtId="0" fontId="1" fillId="0" borderId="17" xfId="0" applyFont="1" applyBorder="1"/>
    <xf numFmtId="0" fontId="2" fillId="0" borderId="11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10" borderId="2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wrapText="1"/>
    </xf>
    <xf numFmtId="0" fontId="7" fillId="8" borderId="10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19" xfId="0" applyFont="1" applyFill="1" applyBorder="1" applyAlignment="1">
      <alignment horizontal="centerContinuous" wrapText="1"/>
    </xf>
    <xf numFmtId="0" fontId="5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Continuous" vertical="center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7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1" fontId="2" fillId="0" borderId="17" xfId="0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0" borderId="13" xfId="0" applyFont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</cellXfs>
  <cellStyles count="1">
    <cellStyle name="Normal" xfId="0" builtinId="0"/>
  </cellStyles>
  <dxfs count="36">
    <dxf>
      <fill>
        <patternFill patternType="lightTrellis">
          <fgColor auto="1"/>
          <bgColor theme="1" tint="4.9989318521683403E-2"/>
        </patternFill>
      </fill>
    </dxf>
    <dxf>
      <fill>
        <patternFill patternType="lightTrellis">
          <fgColor theme="1"/>
          <bgColor theme="1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37415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D8E74-74B9-4D08-9BDB-5B04131F806F}" name="Table1" displayName="Table1" ref="A1:AC500" totalsRowShown="0" headerRowDxfId="35" headerRowBorderDxfId="34" tableBorderDxfId="33" totalsRowBorderDxfId="32">
  <autoFilter ref="A1:AC500" xr:uid="{DAFD8E74-74B9-4D08-9BDB-5B04131F806F}"/>
  <tableColumns count="29">
    <tableColumn id="1" xr3:uid="{A25E6A83-3F2C-4015-A955-6C30AF254F76}" name="Student (name/ID)" dataDxfId="31"/>
    <tableColumn id="14" xr3:uid="{313B1601-3151-411B-9FB0-5CE41462CDA8}" name="Duplicate Enrollment (Y/N)" dataDxfId="30"/>
    <tableColumn id="2" xr3:uid="{508A0BDB-D803-4420-8816-933FB317AA5C}" name="Entrance Date (if prior to 7/1/24, enter 7/1/24)" dataDxfId="29"/>
    <tableColumn id="3" xr3:uid="{8B12572E-F8F5-40D0-908B-955B7E635052}" name="Exit Date (if after 6/30/25, enter 6/30/25)" dataDxfId="28"/>
    <tableColumn id="4" xr3:uid="{7C9F3FA5-5439-4A62-B767-9BA17EEC46D1}" name="Length of Stay" dataDxfId="27">
      <calculatedColumnFormula>IF(Table1[[#This Row],[Entrance Date (if prior to 7/1/24, enter 7/1/24)]]="","-",(_xlfn.DAYS(D2,C2)+1))</calculatedColumnFormula>
    </tableColumn>
    <tableColumn id="6" xr3:uid="{6CD57EEA-B90E-467E-BFEC-EB4C19A90E89}" name="Was previous stay 90 days or longer? Respond only if cell is yellow." dataDxfId="26"/>
    <tableColumn id="5" xr3:uid="{D0EB43A1-30D3-43FD-A973-B3A9AF602E63}" name="Number of days SERVED by Title I-D, excluding holidays and weekends" dataDxfId="25">
      <calculatedColumnFormula>NETWORKDAYS(C2, D2, Instructions!$C$2:$C$51)</calculatedColumnFormula>
    </tableColumn>
    <tableColumn id="10" xr3:uid="{4E92A955-97C7-4D7C-B278-088D424B50F6}" name="Age" dataDxfId="24"/>
    <tableColumn id="11" xr3:uid="{F1C1654E-806F-4121-84E9-A148535B19D6}" name="Gender" dataDxfId="23"/>
    <tableColumn id="12" xr3:uid="{26720680-2068-4E2E-98CE-B6B4CA05EEA3}" name="Hispanic /Latino" dataDxfId="22"/>
    <tableColumn id="13" xr3:uid="{C40C6B5A-9674-4A2E-8B1D-77D9B9773ED4}" name="Race" dataDxfId="21"/>
    <tableColumn id="15" xr3:uid="{A50C4850-6EA4-438F-B986-BEFE063B1206}" name="Student with Disabilities" dataDxfId="20"/>
    <tableColumn id="16" xr3:uid="{A353F562-09E3-49D9-993C-37206D765B43}" name="English Language Learner" dataDxfId="19"/>
    <tableColumn id="22" xr3:uid="{5A2786C8-BF00-44B2-B688-DD6BE8D90A6C}" name="Earned HS Course Credits while in facility" dataDxfId="18"/>
    <tableColumn id="23" xr3:uid="{8E0820C8-D4AF-4B65-A033-DFB13BCF8112}" name="Enrolled in GED Program while in facility" dataDxfId="17"/>
    <tableColumn id="24" xr3:uid="{25DD6CE8-DDE6-4B83-8F1D-8EE9DCE3D055}" name="Enrolled in Local School District while in facility" dataDxfId="16"/>
    <tableColumn id="25" xr3:uid="{7716FC94-0090-43C1-864F-281A11FAD4C6}" name="Earned a GED while in facility" dataDxfId="15"/>
    <tableColumn id="26" xr3:uid="{4D146FAE-56A9-4536-AC0E-04FAD3047123}" name="Obtained HS Diploma while in the facility" dataDxfId="14"/>
    <tableColumn id="27" xr3:uid="{894D1DF3-E205-445B-A752-0F253A5EE581}" name="Accepted and/or enrolled in post secondary education while in the facility" dataDxfId="13"/>
    <tableColumn id="34" xr3:uid="{674B36C8-59A4-46C7-BEDF-BFCF100C5750}" name="Enrolled in Job Training Courses/ Programs while in the facility" dataDxfId="12"/>
    <tableColumn id="35" xr3:uid="{A6AED73B-34DD-403E-956D-B8A49E15DBD7}" name="Obtained Employment while in the facility" dataDxfId="11"/>
    <tableColumn id="28" xr3:uid="{D70B8ADD-1E04-4386-BAF5-7FCBF1A1961B}" name="Earned HS Course Credits up to 90 days after facility exit" dataDxfId="10"/>
    <tableColumn id="29" xr3:uid="{CA803300-9C5A-4FCC-93CA-A78E7FF3C643}" name="Enrolled in GED Program up to 90 days after facility exit" dataDxfId="9"/>
    <tableColumn id="30" xr3:uid="{2D8B1D2A-4638-4956-B810-E04DEF129C59}" name="Enrolled in Local School District up to 90 days after facility exit" dataDxfId="8"/>
    <tableColumn id="31" xr3:uid="{E2BD9E81-94D3-4A0B-AFA4-31467B4D8A79}" name="Earned a GED up to 90 days after facility exit" dataDxfId="7"/>
    <tableColumn id="32" xr3:uid="{F85E9EF7-D2EF-49F4-96ED-C19E362A0E9A}" name="Obtained HS Diploma up to 90 days after facility exit" dataDxfId="6"/>
    <tableColumn id="33" xr3:uid="{A92EA119-455A-4EC8-AF03-D4736A4AC987}" name="Accepted and/or enrolled in post secondary education up to 90 days after facility exit" dataDxfId="5"/>
    <tableColumn id="36" xr3:uid="{207FD703-6F4C-4186-AF9E-0ABC94ADC4C0}" name="Enrolled in job training courses/programs up to 90 days after facility exit" dataDxfId="4"/>
    <tableColumn id="37" xr3:uid="{855A0999-B18E-483E-BC77-6B84C4A29D2D}" name="Obtained employment up to 90 days after facility exit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9844-EEB2-4D81-8AE1-FD94673DE56C}">
  <dimension ref="A1:C51"/>
  <sheetViews>
    <sheetView tabSelected="1" workbookViewId="0"/>
  </sheetViews>
  <sheetFormatPr defaultColWidth="8.85546875" defaultRowHeight="15" x14ac:dyDescent="0.2"/>
  <cols>
    <col min="1" max="1" width="80.28515625" style="6" customWidth="1"/>
    <col min="2" max="2" width="8.85546875" style="2"/>
    <col min="3" max="3" width="31.7109375" style="1" bestFit="1" customWidth="1"/>
    <col min="4" max="16384" width="8.85546875" style="2"/>
  </cols>
  <sheetData>
    <row r="1" spans="1:3" ht="31.5" x14ac:dyDescent="0.25">
      <c r="A1" s="67" t="s">
        <v>0</v>
      </c>
      <c r="C1" s="53" t="s">
        <v>1</v>
      </c>
    </row>
    <row r="2" spans="1:3" x14ac:dyDescent="0.2">
      <c r="C2" s="80"/>
    </row>
    <row r="3" spans="1:3" ht="90" x14ac:dyDescent="0.2">
      <c r="A3" s="6" t="s">
        <v>128</v>
      </c>
      <c r="C3" s="80"/>
    </row>
    <row r="4" spans="1:3" x14ac:dyDescent="0.2">
      <c r="C4" s="80"/>
    </row>
    <row r="5" spans="1:3" ht="60" x14ac:dyDescent="0.2">
      <c r="A5" s="6" t="s">
        <v>2</v>
      </c>
      <c r="C5" s="80"/>
    </row>
    <row r="6" spans="1:3" x14ac:dyDescent="0.2">
      <c r="C6" s="80"/>
    </row>
    <row r="7" spans="1:3" ht="30" x14ac:dyDescent="0.2">
      <c r="A7" s="6" t="s">
        <v>3</v>
      </c>
      <c r="C7" s="81"/>
    </row>
    <row r="8" spans="1:3" ht="45" x14ac:dyDescent="0.2">
      <c r="A8" s="6" t="s">
        <v>132</v>
      </c>
      <c r="C8" s="81"/>
    </row>
    <row r="9" spans="1:3" ht="30" x14ac:dyDescent="0.2">
      <c r="A9" s="6" t="s">
        <v>4</v>
      </c>
      <c r="C9" s="81"/>
    </row>
    <row r="10" spans="1:3" ht="30" x14ac:dyDescent="0.2">
      <c r="A10" s="6" t="s">
        <v>5</v>
      </c>
      <c r="C10" s="81"/>
    </row>
    <row r="11" spans="1:3" ht="45" x14ac:dyDescent="0.2">
      <c r="A11" s="6" t="s">
        <v>6</v>
      </c>
      <c r="C11" s="81"/>
    </row>
    <row r="12" spans="1:3" x14ac:dyDescent="0.2">
      <c r="A12" s="6" t="s">
        <v>131</v>
      </c>
      <c r="C12" s="81"/>
    </row>
    <row r="13" spans="1:3" x14ac:dyDescent="0.2">
      <c r="A13" s="6" t="s">
        <v>130</v>
      </c>
      <c r="C13" s="81"/>
    </row>
    <row r="14" spans="1:3" x14ac:dyDescent="0.2">
      <c r="A14" s="6" t="s">
        <v>133</v>
      </c>
      <c r="C14" s="81"/>
    </row>
    <row r="15" spans="1:3" x14ac:dyDescent="0.2">
      <c r="C15" s="81"/>
    </row>
    <row r="16" spans="1:3" ht="30" x14ac:dyDescent="0.2">
      <c r="A16" s="6" t="s">
        <v>136</v>
      </c>
      <c r="C16" s="81"/>
    </row>
    <row r="17" spans="1:3" x14ac:dyDescent="0.2">
      <c r="C17" s="81"/>
    </row>
    <row r="18" spans="1:3" ht="20.25" x14ac:dyDescent="0.3">
      <c r="A18" s="68" t="s">
        <v>129</v>
      </c>
      <c r="C18" s="81"/>
    </row>
    <row r="19" spans="1:3" ht="45.75" x14ac:dyDescent="0.2">
      <c r="A19" s="6" t="s">
        <v>134</v>
      </c>
      <c r="C19" s="81"/>
    </row>
    <row r="20" spans="1:3" ht="30.75" x14ac:dyDescent="0.25">
      <c r="A20" s="6" t="s">
        <v>135</v>
      </c>
      <c r="C20" s="81"/>
    </row>
    <row r="21" spans="1:3" x14ac:dyDescent="0.2">
      <c r="C21" s="81"/>
    </row>
    <row r="22" spans="1:3" x14ac:dyDescent="0.2">
      <c r="C22" s="81"/>
    </row>
    <row r="23" spans="1:3" x14ac:dyDescent="0.2">
      <c r="C23" s="81"/>
    </row>
    <row r="24" spans="1:3" x14ac:dyDescent="0.2">
      <c r="C24" s="81"/>
    </row>
    <row r="25" spans="1:3" x14ac:dyDescent="0.2">
      <c r="C25" s="81"/>
    </row>
    <row r="26" spans="1:3" x14ac:dyDescent="0.2">
      <c r="C26" s="81"/>
    </row>
    <row r="27" spans="1:3" x14ac:dyDescent="0.2">
      <c r="C27" s="81"/>
    </row>
    <row r="28" spans="1:3" x14ac:dyDescent="0.2">
      <c r="C28" s="81"/>
    </row>
    <row r="29" spans="1:3" x14ac:dyDescent="0.2">
      <c r="C29" s="81"/>
    </row>
    <row r="30" spans="1:3" x14ac:dyDescent="0.2">
      <c r="C30" s="81"/>
    </row>
    <row r="31" spans="1:3" x14ac:dyDescent="0.2">
      <c r="C31" s="81"/>
    </row>
    <row r="32" spans="1:3" x14ac:dyDescent="0.2">
      <c r="C32" s="81"/>
    </row>
    <row r="33" spans="3:3" x14ac:dyDescent="0.2">
      <c r="C33" s="81"/>
    </row>
    <row r="34" spans="3:3" x14ac:dyDescent="0.2">
      <c r="C34" s="81"/>
    </row>
    <row r="35" spans="3:3" x14ac:dyDescent="0.2">
      <c r="C35" s="81"/>
    </row>
    <row r="36" spans="3:3" x14ac:dyDescent="0.2">
      <c r="C36" s="81"/>
    </row>
    <row r="37" spans="3:3" x14ac:dyDescent="0.2">
      <c r="C37" s="81"/>
    </row>
    <row r="38" spans="3:3" x14ac:dyDescent="0.2">
      <c r="C38" s="81"/>
    </row>
    <row r="39" spans="3:3" x14ac:dyDescent="0.2">
      <c r="C39" s="81"/>
    </row>
    <row r="40" spans="3:3" x14ac:dyDescent="0.2">
      <c r="C40" s="81"/>
    </row>
    <row r="41" spans="3:3" x14ac:dyDescent="0.2">
      <c r="C41" s="81"/>
    </row>
    <row r="42" spans="3:3" x14ac:dyDescent="0.2">
      <c r="C42" s="81"/>
    </row>
    <row r="43" spans="3:3" x14ac:dyDescent="0.2">
      <c r="C43" s="81"/>
    </row>
    <row r="44" spans="3:3" x14ac:dyDescent="0.2">
      <c r="C44" s="81"/>
    </row>
    <row r="45" spans="3:3" x14ac:dyDescent="0.2">
      <c r="C45" s="81"/>
    </row>
    <row r="46" spans="3:3" x14ac:dyDescent="0.2">
      <c r="C46" s="81"/>
    </row>
    <row r="47" spans="3:3" x14ac:dyDescent="0.2">
      <c r="C47" s="81"/>
    </row>
    <row r="48" spans="3:3" x14ac:dyDescent="0.2">
      <c r="C48" s="81"/>
    </row>
    <row r="49" spans="3:3" x14ac:dyDescent="0.2">
      <c r="C49" s="81"/>
    </row>
    <row r="50" spans="3:3" x14ac:dyDescent="0.2">
      <c r="C50" s="81"/>
    </row>
    <row r="51" spans="3:3" x14ac:dyDescent="0.2">
      <c r="C51" s="81"/>
    </row>
  </sheetData>
  <sheetProtection algorithmName="SHA-512" hashValue="KlI2aJjwYkcGyOBfsaZPJG9VZydC0T98oSURYLG6YpuVpkkUPE6RVcJ49Auh4MsxQXs5pnmW3In0tAZMvx7wqw==" saltValue="63bOULzBbvM26g9RXHJSc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D3C3-6150-4FC3-A703-3024F5B00044}">
  <dimension ref="A1:H45"/>
  <sheetViews>
    <sheetView showGridLines="0" workbookViewId="0"/>
  </sheetViews>
  <sheetFormatPr defaultColWidth="9.140625" defaultRowHeight="15" x14ac:dyDescent="0.2"/>
  <cols>
    <col min="1" max="1" width="35.7109375" style="2" bestFit="1" customWidth="1"/>
    <col min="2" max="2" width="25" style="2" customWidth="1"/>
    <col min="3" max="3" width="18.28515625" style="6" customWidth="1"/>
    <col min="4" max="5" width="9.140625" style="2"/>
    <col min="6" max="6" width="35.85546875" style="2" customWidth="1"/>
    <col min="7" max="7" width="21" style="2" customWidth="1"/>
    <col min="8" max="8" width="22.28515625" style="2" customWidth="1"/>
    <col min="9" max="16384" width="9.140625" style="2"/>
  </cols>
  <sheetData>
    <row r="1" spans="1:8" ht="15.75" thickBot="1" x14ac:dyDescent="0.25"/>
    <row r="2" spans="1:8" ht="31.5" x14ac:dyDescent="0.25">
      <c r="A2" s="33" t="s">
        <v>7</v>
      </c>
      <c r="B2" s="33" t="s">
        <v>8</v>
      </c>
      <c r="C2" s="33" t="s">
        <v>9</v>
      </c>
      <c r="F2" s="26" t="s">
        <v>10</v>
      </c>
      <c r="G2" s="51" t="s">
        <v>11</v>
      </c>
      <c r="H2" s="52" t="s">
        <v>12</v>
      </c>
    </row>
    <row r="3" spans="1:8" ht="15.75" x14ac:dyDescent="0.25">
      <c r="A3" s="24" t="s">
        <v>13</v>
      </c>
      <c r="B3" s="35">
        <f>COUNTIFS(Table1[Student (name/ID)],"*",Table1[Duplicate Enrollment (Y/N)],"no")+COUNTIFS(Table1[Student (name/ID)],"*",Table1[Duplicate Enrollment (Y/N)],"")</f>
        <v>0</v>
      </c>
      <c r="C3" s="64" t="s">
        <v>14</v>
      </c>
      <c r="F3" s="27" t="s">
        <v>15</v>
      </c>
      <c r="G3" s="23"/>
      <c r="H3" s="28"/>
    </row>
    <row r="4" spans="1:8" ht="30" x14ac:dyDescent="0.2">
      <c r="A4" s="1" t="s">
        <v>16</v>
      </c>
      <c r="B4" s="54">
        <f>COUNTIFS('Student Information'!E:E,"&gt;90",'Student Information'!F:F,"no")+COUNTIFS('Student Information'!E:E,"&gt;90",'Student Information'!F:F,"")</f>
        <v>0</v>
      </c>
      <c r="C4" s="65" t="s">
        <v>17</v>
      </c>
      <c r="F4" s="29" t="s">
        <v>18</v>
      </c>
      <c r="G4" s="9">
        <f>COUNTIF('Student Information'!N:N,"yes")</f>
        <v>0</v>
      </c>
      <c r="H4" s="40" t="s">
        <v>19</v>
      </c>
    </row>
    <row r="5" spans="1:8" ht="30" x14ac:dyDescent="0.2">
      <c r="A5" s="48" t="s">
        <v>20</v>
      </c>
      <c r="B5" s="49">
        <f>COUNTIF(Table1[Student (name/ID)],"*")</f>
        <v>0</v>
      </c>
      <c r="C5" s="66" t="s">
        <v>21</v>
      </c>
      <c r="F5" s="30" t="s">
        <v>22</v>
      </c>
      <c r="G5" s="35">
        <f>COUNTIF('Student Information'!O:O,"yes")</f>
        <v>0</v>
      </c>
      <c r="H5" s="41" t="s">
        <v>23</v>
      </c>
    </row>
    <row r="6" spans="1:8" ht="30" x14ac:dyDescent="0.2">
      <c r="A6" s="1" t="s">
        <v>24</v>
      </c>
      <c r="B6" s="54">
        <f>SUM('Student Information'!E2:E500)</f>
        <v>0</v>
      </c>
      <c r="C6" s="65" t="s">
        <v>25</v>
      </c>
      <c r="F6" s="29" t="s">
        <v>26</v>
      </c>
      <c r="G6" s="9">
        <f>COUNTIF('Student Information'!P:P,"yes")</f>
        <v>0</v>
      </c>
      <c r="H6" s="40" t="s">
        <v>27</v>
      </c>
    </row>
    <row r="7" spans="1:8" x14ac:dyDescent="0.2">
      <c r="A7" s="48" t="s">
        <v>28</v>
      </c>
      <c r="B7" s="50" t="str">
        <f>IFERROR(B6/B5,"")</f>
        <v/>
      </c>
      <c r="C7" s="66" t="s">
        <v>29</v>
      </c>
      <c r="F7" s="30" t="s">
        <v>30</v>
      </c>
      <c r="G7" s="35">
        <f>COUNTIF('Student Information'!Q:Q,"yes")</f>
        <v>0</v>
      </c>
      <c r="H7" s="41" t="s">
        <v>31</v>
      </c>
    </row>
    <row r="8" spans="1:8" ht="30" x14ac:dyDescent="0.2">
      <c r="A8" s="1" t="s">
        <v>32</v>
      </c>
      <c r="B8" s="9">
        <f>SUM('Student Information'!G2:G110)</f>
        <v>0</v>
      </c>
      <c r="C8" s="65" t="s">
        <v>25</v>
      </c>
      <c r="F8" s="29" t="s">
        <v>33</v>
      </c>
      <c r="G8" s="9">
        <f>COUNTIF('Student Information'!R:R,"yes")</f>
        <v>0</v>
      </c>
      <c r="H8" s="40" t="s">
        <v>34</v>
      </c>
    </row>
    <row r="9" spans="1:8" ht="45" x14ac:dyDescent="0.2">
      <c r="A9" s="48" t="s">
        <v>35</v>
      </c>
      <c r="B9" s="50" t="str">
        <f>IFERROR(B8/B5,"")</f>
        <v/>
      </c>
      <c r="C9" s="66" t="s">
        <v>36</v>
      </c>
      <c r="F9" s="30" t="s">
        <v>37</v>
      </c>
      <c r="G9" s="35">
        <f>COUNTIF('Student Information'!S:S,"yes")</f>
        <v>0</v>
      </c>
      <c r="H9" s="41" t="s">
        <v>38</v>
      </c>
    </row>
    <row r="10" spans="1:8" ht="15.75" x14ac:dyDescent="0.25">
      <c r="F10" s="27" t="s">
        <v>39</v>
      </c>
      <c r="G10" s="23"/>
      <c r="H10" s="28"/>
    </row>
    <row r="11" spans="1:8" ht="31.5" x14ac:dyDescent="0.25">
      <c r="A11" s="12" t="s">
        <v>40</v>
      </c>
      <c r="B11" s="13" t="s">
        <v>11</v>
      </c>
      <c r="C11" s="14" t="s">
        <v>9</v>
      </c>
      <c r="F11" s="29" t="s">
        <v>41</v>
      </c>
      <c r="G11" s="9">
        <f>COUNTIF('Student Information'!T:T,"yes")</f>
        <v>0</v>
      </c>
      <c r="H11" s="40" t="s">
        <v>42</v>
      </c>
    </row>
    <row r="12" spans="1:8" ht="30" x14ac:dyDescent="0.2">
      <c r="A12" s="36" t="s">
        <v>43</v>
      </c>
      <c r="B12" s="15"/>
      <c r="C12" s="16"/>
      <c r="F12" s="30" t="s">
        <v>44</v>
      </c>
      <c r="G12" s="35">
        <f>COUNTIF('Student Information'!U:U,"yes")</f>
        <v>0</v>
      </c>
      <c r="H12" s="41" t="s">
        <v>45</v>
      </c>
    </row>
    <row r="13" spans="1:8" ht="15.75" x14ac:dyDescent="0.25">
      <c r="A13" s="1" t="s">
        <v>46</v>
      </c>
      <c r="B13" s="9">
        <f>COUNTIF(Table1[Gender],"Male")</f>
        <v>0</v>
      </c>
      <c r="C13" s="65" t="s">
        <v>47</v>
      </c>
      <c r="F13" s="31" t="s">
        <v>48</v>
      </c>
      <c r="G13" s="25"/>
      <c r="H13" s="32"/>
    </row>
    <row r="14" spans="1:8" ht="29.45" customHeight="1" x14ac:dyDescent="0.2">
      <c r="A14" s="24" t="s">
        <v>49</v>
      </c>
      <c r="B14" s="35">
        <f>COUNTIF(Table1[Gender],"Female")</f>
        <v>0</v>
      </c>
      <c r="C14" s="64" t="s">
        <v>50</v>
      </c>
      <c r="F14" s="30" t="s">
        <v>18</v>
      </c>
      <c r="G14" s="35">
        <f>COUNTIF('Student Information'!V:V,"yes")</f>
        <v>0</v>
      </c>
      <c r="H14" s="41" t="s">
        <v>51</v>
      </c>
    </row>
    <row r="15" spans="1:8" ht="30" x14ac:dyDescent="0.2">
      <c r="A15" s="60" t="s">
        <v>52</v>
      </c>
      <c r="B15" s="56"/>
      <c r="C15" s="57"/>
      <c r="F15" s="29" t="s">
        <v>22</v>
      </c>
      <c r="G15" s="9">
        <f>COUNTIF('Student Information'!W:W,"yes")</f>
        <v>0</v>
      </c>
      <c r="H15" s="40" t="s">
        <v>53</v>
      </c>
    </row>
    <row r="16" spans="1:8" ht="30" x14ac:dyDescent="0.2">
      <c r="A16" s="61" t="s">
        <v>54</v>
      </c>
      <c r="B16" s="35">
        <f>COUNTIF(Table1[Age],3)+COUNTIF(Table1[Age],4)+COUNTIF(Table1[Age],5)</f>
        <v>0</v>
      </c>
      <c r="C16" s="34" t="s">
        <v>55</v>
      </c>
      <c r="F16" s="30" t="s">
        <v>26</v>
      </c>
      <c r="G16" s="35">
        <f>COUNTIF('Student Information'!X:X,"yes")</f>
        <v>0</v>
      </c>
      <c r="H16" s="41" t="s">
        <v>56</v>
      </c>
    </row>
    <row r="17" spans="1:8" x14ac:dyDescent="0.2">
      <c r="A17" s="62">
        <v>6</v>
      </c>
      <c r="B17" s="9">
        <f>COUNTIF(Table1[[#All],[Age]],6)</f>
        <v>0</v>
      </c>
      <c r="C17" s="5" t="s">
        <v>57</v>
      </c>
      <c r="F17" s="29" t="s">
        <v>30</v>
      </c>
      <c r="G17" s="9">
        <f>COUNTIF('Student Information'!Y:Y,"yes")</f>
        <v>0</v>
      </c>
      <c r="H17" s="40" t="s">
        <v>58</v>
      </c>
    </row>
    <row r="18" spans="1:8" ht="30" x14ac:dyDescent="0.2">
      <c r="A18" s="63">
        <v>7</v>
      </c>
      <c r="B18" s="35">
        <f>COUNTIF(Table1[[#All],[Age]],7)</f>
        <v>0</v>
      </c>
      <c r="C18" s="34" t="s">
        <v>59</v>
      </c>
      <c r="F18" s="30" t="s">
        <v>33</v>
      </c>
      <c r="G18" s="35">
        <f>COUNTIF('Student Information'!Z:Z,"yes")</f>
        <v>0</v>
      </c>
      <c r="H18" s="41" t="s">
        <v>60</v>
      </c>
    </row>
    <row r="19" spans="1:8" ht="45" x14ac:dyDescent="0.2">
      <c r="A19" s="62">
        <v>8</v>
      </c>
      <c r="B19" s="9">
        <f>COUNTIF(Table1[[#All],[Age]],8)</f>
        <v>0</v>
      </c>
      <c r="C19" s="5" t="s">
        <v>61</v>
      </c>
      <c r="F19" s="29" t="s">
        <v>37</v>
      </c>
      <c r="G19" s="9">
        <f>COUNTIF('Student Information'!AA:AA,"yes")</f>
        <v>0</v>
      </c>
      <c r="H19" s="40" t="s">
        <v>62</v>
      </c>
    </row>
    <row r="20" spans="1:8" ht="15.75" x14ac:dyDescent="0.25">
      <c r="A20" s="63">
        <v>9</v>
      </c>
      <c r="B20" s="35">
        <f>COUNTIF(Table1[[#All],[Age]],9)</f>
        <v>0</v>
      </c>
      <c r="C20" s="34" t="s">
        <v>63</v>
      </c>
      <c r="F20" s="31" t="s">
        <v>64</v>
      </c>
      <c r="G20" s="25"/>
      <c r="H20" s="32"/>
    </row>
    <row r="21" spans="1:8" ht="30" x14ac:dyDescent="0.2">
      <c r="A21" s="62">
        <v>10</v>
      </c>
      <c r="B21" s="9">
        <f>COUNTIF(Table1[[#All],[Age]],10)</f>
        <v>0</v>
      </c>
      <c r="C21" s="5" t="s">
        <v>65</v>
      </c>
      <c r="F21" s="43" t="s">
        <v>41</v>
      </c>
      <c r="G21" s="44">
        <f>COUNTIF('Student Information'!AB:AB,"yes")</f>
        <v>0</v>
      </c>
      <c r="H21" s="45" t="s">
        <v>66</v>
      </c>
    </row>
    <row r="22" spans="1:8" ht="30.75" thickBot="1" x14ac:dyDescent="0.25">
      <c r="A22" s="63">
        <v>11</v>
      </c>
      <c r="B22" s="35">
        <f>COUNTIF(Table1[[#All],[Age]],11)</f>
        <v>0</v>
      </c>
      <c r="C22" s="34" t="s">
        <v>67</v>
      </c>
      <c r="F22" s="46" t="s">
        <v>44</v>
      </c>
      <c r="G22" s="47">
        <f>COUNTIF('Student Information'!AC:AC,"yes")</f>
        <v>0</v>
      </c>
      <c r="H22" s="42" t="s">
        <v>68</v>
      </c>
    </row>
    <row r="23" spans="1:8" x14ac:dyDescent="0.2">
      <c r="A23" s="62">
        <v>12</v>
      </c>
      <c r="B23" s="9">
        <f>COUNTIF(Table1[[#All],[Age]],12)</f>
        <v>0</v>
      </c>
      <c r="C23" s="5" t="s">
        <v>69</v>
      </c>
    </row>
    <row r="24" spans="1:8" x14ac:dyDescent="0.2">
      <c r="A24" s="63">
        <v>13</v>
      </c>
      <c r="B24" s="35">
        <f>COUNTIF(Table1[[#All],[Age]],13)</f>
        <v>0</v>
      </c>
      <c r="C24" s="34" t="s">
        <v>70</v>
      </c>
    </row>
    <row r="25" spans="1:8" x14ac:dyDescent="0.2">
      <c r="A25" s="62">
        <v>14</v>
      </c>
      <c r="B25" s="9">
        <f>COUNTIF(Table1[[#All],[Age]],14)</f>
        <v>0</v>
      </c>
      <c r="C25" s="5" t="s">
        <v>71</v>
      </c>
    </row>
    <row r="26" spans="1:8" x14ac:dyDescent="0.2">
      <c r="A26" s="63">
        <v>15</v>
      </c>
      <c r="B26" s="35">
        <f>COUNTIF(Table1[[#All],[Age]],15)</f>
        <v>0</v>
      </c>
      <c r="C26" s="34" t="s">
        <v>72</v>
      </c>
    </row>
    <row r="27" spans="1:8" x14ac:dyDescent="0.2">
      <c r="A27" s="62">
        <v>16</v>
      </c>
      <c r="B27" s="9">
        <f>COUNTIF(Table1[[#All],[Age]],16)</f>
        <v>0</v>
      </c>
      <c r="C27" s="5" t="s">
        <v>73</v>
      </c>
    </row>
    <row r="28" spans="1:8" x14ac:dyDescent="0.2">
      <c r="A28" s="63">
        <v>17</v>
      </c>
      <c r="B28" s="35">
        <f>COUNTIF(Table1[[#All],[Age]],17)</f>
        <v>0</v>
      </c>
      <c r="C28" s="34" t="s">
        <v>74</v>
      </c>
    </row>
    <row r="29" spans="1:8" x14ac:dyDescent="0.2">
      <c r="A29" s="62">
        <v>18</v>
      </c>
      <c r="B29" s="9">
        <f>COUNTIF(Table1[[#All],[Age]],18)</f>
        <v>0</v>
      </c>
      <c r="C29" s="5" t="s">
        <v>75</v>
      </c>
    </row>
    <row r="30" spans="1:8" x14ac:dyDescent="0.2">
      <c r="A30" s="63">
        <v>19</v>
      </c>
      <c r="B30" s="35">
        <f>COUNTIF(Table1[[#All],[Age]],19)</f>
        <v>0</v>
      </c>
      <c r="C30" s="34" t="s">
        <v>76</v>
      </c>
    </row>
    <row r="31" spans="1:8" x14ac:dyDescent="0.2">
      <c r="A31" s="62">
        <v>20</v>
      </c>
      <c r="B31" s="9">
        <f>COUNTIF(Table1[[#All],[Age]],20)</f>
        <v>0</v>
      </c>
      <c r="C31" s="5" t="s">
        <v>77</v>
      </c>
    </row>
    <row r="32" spans="1:8" x14ac:dyDescent="0.2">
      <c r="A32" s="63">
        <v>21</v>
      </c>
      <c r="B32" s="35">
        <f>COUNTIF(Table1[[#All],[Age]],21)</f>
        <v>0</v>
      </c>
      <c r="C32" s="34" t="s">
        <v>78</v>
      </c>
    </row>
    <row r="33" spans="1:3" ht="15.75" x14ac:dyDescent="0.2">
      <c r="A33" s="60" t="s">
        <v>79</v>
      </c>
      <c r="B33" s="56"/>
      <c r="C33" s="57"/>
    </row>
    <row r="34" spans="1:3" x14ac:dyDescent="0.2">
      <c r="A34" s="21" t="s">
        <v>80</v>
      </c>
      <c r="B34" s="19">
        <f>COUNTIF(Table1[Hispanic /Latino],"Yes-Student is Hispanic/Latino")</f>
        <v>0</v>
      </c>
      <c r="C34" s="20" t="s">
        <v>81</v>
      </c>
    </row>
    <row r="35" spans="1:3" x14ac:dyDescent="0.2">
      <c r="A35" s="22" t="s">
        <v>82</v>
      </c>
      <c r="B35" s="17">
        <f>COUNTIF(Table1[Hispanic /Latino],"No-Student is not Hispanic/Latino")</f>
        <v>0</v>
      </c>
      <c r="C35" s="18" t="s">
        <v>83</v>
      </c>
    </row>
    <row r="36" spans="1:3" ht="15.75" x14ac:dyDescent="0.2">
      <c r="A36" s="36" t="s">
        <v>84</v>
      </c>
      <c r="B36" s="15"/>
      <c r="C36" s="16"/>
    </row>
    <row r="37" spans="1:3" ht="30" x14ac:dyDescent="0.2">
      <c r="A37" s="58" t="s">
        <v>85</v>
      </c>
      <c r="B37" s="9">
        <f>COUNTIF('Student Information'!K:K,"Native American  or Alaskan Native")</f>
        <v>0</v>
      </c>
      <c r="C37" s="5" t="s">
        <v>86</v>
      </c>
    </row>
    <row r="38" spans="1:3" x14ac:dyDescent="0.2">
      <c r="A38" s="59" t="s">
        <v>87</v>
      </c>
      <c r="B38" s="35">
        <f>COUNTIF('Student Information'!K:K,"Asian")</f>
        <v>0</v>
      </c>
      <c r="C38" s="34" t="s">
        <v>88</v>
      </c>
    </row>
    <row r="39" spans="1:3" x14ac:dyDescent="0.2">
      <c r="A39" s="58" t="s">
        <v>89</v>
      </c>
      <c r="B39" s="9">
        <f>COUNTIF('Student Information'!K:K,"Black or African-American")</f>
        <v>0</v>
      </c>
      <c r="C39" s="5" t="s">
        <v>90</v>
      </c>
    </row>
    <row r="40" spans="1:3" ht="30" x14ac:dyDescent="0.2">
      <c r="A40" s="59" t="s">
        <v>91</v>
      </c>
      <c r="B40" s="35">
        <f>COUNTIF('Student Information'!K:K,"Native Hawaiian or Other Pacific Islander")</f>
        <v>0</v>
      </c>
      <c r="C40" s="34" t="s">
        <v>92</v>
      </c>
    </row>
    <row r="41" spans="1:3" x14ac:dyDescent="0.2">
      <c r="A41" s="58" t="s">
        <v>93</v>
      </c>
      <c r="B41" s="9">
        <f>COUNTIF('Student Information'!K:K,"White")</f>
        <v>0</v>
      </c>
      <c r="C41" s="5" t="s">
        <v>94</v>
      </c>
    </row>
    <row r="42" spans="1:3" x14ac:dyDescent="0.2">
      <c r="A42" s="59" t="s">
        <v>95</v>
      </c>
      <c r="B42" s="35">
        <f>COUNTIF('Student Information'!K:K,"Two or More Races")</f>
        <v>0</v>
      </c>
      <c r="C42" s="34" t="s">
        <v>96</v>
      </c>
    </row>
    <row r="43" spans="1:3" ht="15.75" x14ac:dyDescent="0.25">
      <c r="A43" s="55" t="s">
        <v>97</v>
      </c>
      <c r="B43" s="56"/>
      <c r="C43" s="57"/>
    </row>
    <row r="44" spans="1:3" x14ac:dyDescent="0.2">
      <c r="A44" s="24" t="s">
        <v>98</v>
      </c>
      <c r="B44" s="35">
        <f>COUNTIF(Table1[Student with Disabilities],"yes")</f>
        <v>0</v>
      </c>
      <c r="C44" s="34" t="s">
        <v>99</v>
      </c>
    </row>
    <row r="45" spans="1:3" x14ac:dyDescent="0.2">
      <c r="A45" s="1" t="s">
        <v>100</v>
      </c>
      <c r="B45" s="9">
        <f>COUNTIF(Table1[English Language Learner],"yes")</f>
        <v>0</v>
      </c>
      <c r="C45" s="5" t="s">
        <v>101</v>
      </c>
    </row>
  </sheetData>
  <sheetProtection algorithmName="SHA-512" hashValue="ndvRye2w2ErWvcfsy/2pwt+KX/hm/n0sVrKdwup1a3CZm9zOS5z4IR6XSsm8RhQPl2P635EbLs8mqfduPEJMug==" saltValue="Vf/tdCj8e6y/f8IuPaX+lQ==" spinCount="100000" sheet="1" objects="1" scenarios="1"/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E510-56F2-4FAE-B0ED-23B9EB005921}">
  <dimension ref="A1:AC500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35.140625" style="1" customWidth="1"/>
    <col min="2" max="2" width="12.85546875" style="1" customWidth="1"/>
    <col min="3" max="3" width="31.42578125" style="1" customWidth="1"/>
    <col min="4" max="4" width="21.42578125" style="1" customWidth="1"/>
    <col min="5" max="5" width="12" style="3" customWidth="1"/>
    <col min="6" max="6" width="24.5703125" style="3" customWidth="1"/>
    <col min="7" max="7" width="22.28515625" style="1" customWidth="1"/>
    <col min="8" max="9" width="9.140625" style="1"/>
    <col min="10" max="10" width="11.28515625" style="5" bestFit="1" customWidth="1"/>
    <col min="11" max="11" width="17.28515625" style="1" customWidth="1"/>
    <col min="12" max="12" width="11.7109375" style="1" customWidth="1"/>
    <col min="13" max="13" width="12.28515625" style="1" customWidth="1"/>
    <col min="14" max="29" width="17.5703125" style="1" customWidth="1"/>
    <col min="30" max="16384" width="9.140625" style="1"/>
  </cols>
  <sheetData>
    <row r="1" spans="1:29" s="10" customFormat="1" ht="105" x14ac:dyDescent="0.2">
      <c r="A1" s="10" t="s">
        <v>102</v>
      </c>
      <c r="B1" s="10" t="s">
        <v>103</v>
      </c>
      <c r="C1" s="10" t="s">
        <v>104</v>
      </c>
      <c r="D1" s="10" t="s">
        <v>105</v>
      </c>
      <c r="E1" s="11" t="s">
        <v>106</v>
      </c>
      <c r="F1" s="11" t="s">
        <v>107</v>
      </c>
      <c r="G1" s="10" t="s">
        <v>108</v>
      </c>
      <c r="H1" s="10" t="s">
        <v>52</v>
      </c>
      <c r="I1" s="10" t="s">
        <v>43</v>
      </c>
      <c r="J1" s="10" t="s">
        <v>109</v>
      </c>
      <c r="K1" s="10" t="s">
        <v>79</v>
      </c>
      <c r="L1" s="10" t="s">
        <v>110</v>
      </c>
      <c r="M1" s="10" t="s">
        <v>111</v>
      </c>
      <c r="N1" s="7" t="s">
        <v>112</v>
      </c>
      <c r="O1" s="7" t="s">
        <v>113</v>
      </c>
      <c r="P1" s="7" t="s">
        <v>114</v>
      </c>
      <c r="Q1" s="7" t="s">
        <v>115</v>
      </c>
      <c r="R1" s="7" t="s">
        <v>116</v>
      </c>
      <c r="S1" s="7" t="s">
        <v>117</v>
      </c>
      <c r="T1" s="7" t="s">
        <v>118</v>
      </c>
      <c r="U1" s="7" t="s">
        <v>119</v>
      </c>
      <c r="V1" s="8" t="s">
        <v>120</v>
      </c>
      <c r="W1" s="8" t="s">
        <v>121</v>
      </c>
      <c r="X1" s="8" t="s">
        <v>122</v>
      </c>
      <c r="Y1" s="8" t="s">
        <v>123</v>
      </c>
      <c r="Z1" s="8" t="s">
        <v>124</v>
      </c>
      <c r="AA1" s="8" t="s">
        <v>125</v>
      </c>
      <c r="AB1" s="8" t="s">
        <v>126</v>
      </c>
      <c r="AC1" s="8" t="s">
        <v>127</v>
      </c>
    </row>
    <row r="2" spans="1:29" ht="15.75" x14ac:dyDescent="0.25">
      <c r="A2" s="69"/>
      <c r="B2" s="69"/>
      <c r="C2" s="70"/>
      <c r="D2" s="70"/>
      <c r="E2" s="4" t="str">
        <f>IF(Table1[[#This Row],[Entrance Date (if prior to 7/1/24, enter 7/1/24)]]="","-",(_xlfn.DAYS(D2,C2)+1))</f>
        <v>-</v>
      </c>
      <c r="F2" s="74"/>
      <c r="G2" s="38">
        <f>NETWORKDAYS(C2, D2, Instructions!$C$2:$C$51)</f>
        <v>0</v>
      </c>
      <c r="H2" s="69"/>
      <c r="I2" s="69"/>
      <c r="J2" s="76"/>
      <c r="K2" s="76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ht="15.75" x14ac:dyDescent="0.25">
      <c r="A3" s="69"/>
      <c r="B3" s="69"/>
      <c r="C3" s="70"/>
      <c r="D3" s="70"/>
      <c r="E3" s="4" t="str">
        <f>IF(Table1[[#This Row],[Entrance Date (if prior to 7/1/24, enter 7/1/24)]]="","-",(_xlfn.DAYS(D3,C3)+1))</f>
        <v>-</v>
      </c>
      <c r="F3" s="74"/>
      <c r="G3" s="38">
        <f>NETWORKDAYS(C3, D3, Instructions!$C$2:$C$51)</f>
        <v>0</v>
      </c>
      <c r="H3" s="69"/>
      <c r="I3" s="69"/>
      <c r="J3" s="76"/>
      <c r="K3" s="76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5.75" x14ac:dyDescent="0.25">
      <c r="A4" s="69"/>
      <c r="B4" s="69"/>
      <c r="C4" s="69"/>
      <c r="D4" s="69"/>
      <c r="E4" s="4" t="str">
        <f>IF(Table1[[#This Row],[Entrance Date (if prior to 7/1/24, enter 7/1/24)]]="","-",(_xlfn.DAYS(D4,C4)+1))</f>
        <v>-</v>
      </c>
      <c r="F4" s="74"/>
      <c r="G4" s="38">
        <f>NETWORKDAYS(C4, D4, Instructions!$C$2:$C$51)</f>
        <v>0</v>
      </c>
      <c r="H4" s="69"/>
      <c r="I4" s="69"/>
      <c r="J4" s="76"/>
      <c r="K4" s="76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5.75" x14ac:dyDescent="0.25">
      <c r="A5" s="69"/>
      <c r="B5" s="69"/>
      <c r="C5" s="70"/>
      <c r="D5" s="70"/>
      <c r="E5" s="4" t="str">
        <f>IF(Table1[[#This Row],[Entrance Date (if prior to 7/1/24, enter 7/1/24)]]="","-",(_xlfn.DAYS(D5,C5)+1))</f>
        <v>-</v>
      </c>
      <c r="F5" s="74"/>
      <c r="G5" s="38">
        <f>NETWORKDAYS(C5, D5, Instructions!$C$2:$C$51)</f>
        <v>0</v>
      </c>
      <c r="H5" s="69"/>
      <c r="I5" s="69"/>
      <c r="J5" s="76"/>
      <c r="K5" s="76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5.75" x14ac:dyDescent="0.25">
      <c r="A6" s="69"/>
      <c r="B6" s="69"/>
      <c r="C6" s="69"/>
      <c r="D6" s="69"/>
      <c r="E6" s="4" t="str">
        <f>IF(Table1[[#This Row],[Entrance Date (if prior to 7/1/24, enter 7/1/24)]]="","-",(_xlfn.DAYS(D6,C6)+1))</f>
        <v>-</v>
      </c>
      <c r="F6" s="74"/>
      <c r="G6" s="38">
        <f>NETWORKDAYS(C6, D6, Instructions!$C$2:$C$51)</f>
        <v>0</v>
      </c>
      <c r="H6" s="69"/>
      <c r="I6" s="69"/>
      <c r="J6" s="76"/>
      <c r="K6" s="76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29" ht="15.75" x14ac:dyDescent="0.25">
      <c r="A7" s="69"/>
      <c r="B7" s="69"/>
      <c r="C7" s="69"/>
      <c r="D7" s="69"/>
      <c r="E7" s="4" t="str">
        <f>IF(Table1[[#This Row],[Entrance Date (if prior to 7/1/24, enter 7/1/24)]]="","-",(_xlfn.DAYS(D7,C7)+1))</f>
        <v>-</v>
      </c>
      <c r="F7" s="74"/>
      <c r="G7" s="38">
        <f>NETWORKDAYS(C7, D7, Instructions!$C$2:$C$51)</f>
        <v>0</v>
      </c>
      <c r="H7" s="69"/>
      <c r="I7" s="69"/>
      <c r="J7" s="76"/>
      <c r="K7" s="76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ht="15.75" x14ac:dyDescent="0.25">
      <c r="A8" s="69"/>
      <c r="B8" s="69"/>
      <c r="C8" s="69"/>
      <c r="D8" s="69"/>
      <c r="E8" s="4" t="str">
        <f>IF(Table1[[#This Row],[Entrance Date (if prior to 7/1/24, enter 7/1/24)]]="","-",(_xlfn.DAYS(D8,C8)+1))</f>
        <v>-</v>
      </c>
      <c r="F8" s="74"/>
      <c r="G8" s="38">
        <f>NETWORKDAYS(C8, D8, Instructions!$C$2:$C$51)</f>
        <v>0</v>
      </c>
      <c r="H8" s="69"/>
      <c r="I8" s="69"/>
      <c r="J8" s="76"/>
      <c r="K8" s="76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ht="15.75" x14ac:dyDescent="0.25">
      <c r="A9" s="69"/>
      <c r="B9" s="69"/>
      <c r="C9" s="69"/>
      <c r="D9" s="69"/>
      <c r="E9" s="4" t="str">
        <f>IF(Table1[[#This Row],[Entrance Date (if prior to 7/1/24, enter 7/1/24)]]="","-",(_xlfn.DAYS(D9,C9)+1))</f>
        <v>-</v>
      </c>
      <c r="F9" s="74"/>
      <c r="G9" s="38">
        <f>NETWORKDAYS(C9, D9, Instructions!$C$2:$C$51)</f>
        <v>0</v>
      </c>
      <c r="H9" s="69"/>
      <c r="I9" s="69"/>
      <c r="J9" s="76"/>
      <c r="K9" s="76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ht="15.75" x14ac:dyDescent="0.25">
      <c r="A10" s="69"/>
      <c r="B10" s="69"/>
      <c r="C10" s="69"/>
      <c r="D10" s="69"/>
      <c r="E10" s="4" t="str">
        <f>IF(Table1[[#This Row],[Entrance Date (if prior to 7/1/24, enter 7/1/24)]]="","-",(_xlfn.DAYS(D10,C10)+1))</f>
        <v>-</v>
      </c>
      <c r="F10" s="74"/>
      <c r="G10" s="38">
        <f>NETWORKDAYS(C10, D10, Instructions!$C$2:$C$51)</f>
        <v>0</v>
      </c>
      <c r="H10" s="69"/>
      <c r="I10" s="69"/>
      <c r="J10" s="76"/>
      <c r="K10" s="76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ht="15.75" x14ac:dyDescent="0.25">
      <c r="A11" s="69"/>
      <c r="B11" s="69"/>
      <c r="C11" s="69"/>
      <c r="D11" s="69"/>
      <c r="E11" s="4" t="str">
        <f>IF(Table1[[#This Row],[Entrance Date (if prior to 7/1/24, enter 7/1/24)]]="","-",(_xlfn.DAYS(D11,C11)+1))</f>
        <v>-</v>
      </c>
      <c r="F11" s="74"/>
      <c r="G11" s="38">
        <f>NETWORKDAYS(C11, D11, Instructions!$C$2:$C$51)</f>
        <v>0</v>
      </c>
      <c r="H11" s="69"/>
      <c r="I11" s="69"/>
      <c r="J11" s="76"/>
      <c r="K11" s="76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ht="15.75" x14ac:dyDescent="0.25">
      <c r="A12" s="69"/>
      <c r="B12" s="69"/>
      <c r="C12" s="69"/>
      <c r="D12" s="69"/>
      <c r="E12" s="4" t="str">
        <f>IF(Table1[[#This Row],[Entrance Date (if prior to 7/1/24, enter 7/1/24)]]="","-",(_xlfn.DAYS(D12,C12)+1))</f>
        <v>-</v>
      </c>
      <c r="F12" s="74"/>
      <c r="G12" s="38">
        <f>NETWORKDAYS(C12, D12, Instructions!$C$2:$C$51)</f>
        <v>0</v>
      </c>
      <c r="H12" s="69"/>
      <c r="I12" s="69"/>
      <c r="J12" s="76"/>
      <c r="K12" s="76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ht="15.75" x14ac:dyDescent="0.25">
      <c r="A13" s="69"/>
      <c r="B13" s="69"/>
      <c r="C13" s="69"/>
      <c r="D13" s="69"/>
      <c r="E13" s="4" t="str">
        <f>IF(Table1[[#This Row],[Entrance Date (if prior to 7/1/24, enter 7/1/24)]]="","-",(_xlfn.DAYS(D13,C13)+1))</f>
        <v>-</v>
      </c>
      <c r="F13" s="74"/>
      <c r="G13" s="38">
        <f>NETWORKDAYS(C13, D13, Instructions!$C$2:$C$51)</f>
        <v>0</v>
      </c>
      <c r="H13" s="69"/>
      <c r="I13" s="69"/>
      <c r="J13" s="76"/>
      <c r="K13" s="76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ht="15.75" x14ac:dyDescent="0.25">
      <c r="A14" s="69"/>
      <c r="B14" s="69"/>
      <c r="C14" s="69"/>
      <c r="D14" s="69"/>
      <c r="E14" s="4" t="str">
        <f>IF(Table1[[#This Row],[Entrance Date (if prior to 7/1/24, enter 7/1/24)]]="","-",(_xlfn.DAYS(D14,C14)+1))</f>
        <v>-</v>
      </c>
      <c r="F14" s="74"/>
      <c r="G14" s="38">
        <f>NETWORKDAYS(C14, D14, Instructions!$C$2:$C$51)</f>
        <v>0</v>
      </c>
      <c r="H14" s="69"/>
      <c r="I14" s="69"/>
      <c r="J14" s="76"/>
      <c r="K14" s="76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ht="15.75" x14ac:dyDescent="0.25">
      <c r="A15" s="69"/>
      <c r="B15" s="69"/>
      <c r="C15" s="69"/>
      <c r="D15" s="69"/>
      <c r="E15" s="4" t="str">
        <f>IF(Table1[[#This Row],[Entrance Date (if prior to 7/1/24, enter 7/1/24)]]="","-",(_xlfn.DAYS(D15,C15)+1))</f>
        <v>-</v>
      </c>
      <c r="F15" s="74"/>
      <c r="G15" s="38">
        <f>NETWORKDAYS(C15, D15, Instructions!$C$2:$C$51)</f>
        <v>0</v>
      </c>
      <c r="H15" s="69"/>
      <c r="I15" s="69"/>
      <c r="J15" s="76"/>
      <c r="K15" s="76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ht="15.75" x14ac:dyDescent="0.25">
      <c r="A16" s="69"/>
      <c r="B16" s="69"/>
      <c r="C16" s="69"/>
      <c r="D16" s="69"/>
      <c r="E16" s="4" t="str">
        <f>IF(Table1[[#This Row],[Entrance Date (if prior to 7/1/24, enter 7/1/24)]]="","-",(_xlfn.DAYS(D16,C16)+1))</f>
        <v>-</v>
      </c>
      <c r="F16" s="74"/>
      <c r="G16" s="38">
        <f>NETWORKDAYS(C16, D16, Instructions!$C$2:$C$51)</f>
        <v>0</v>
      </c>
      <c r="H16" s="69"/>
      <c r="I16" s="69"/>
      <c r="J16" s="76"/>
      <c r="K16" s="76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ht="15" customHeight="1" x14ac:dyDescent="0.25">
      <c r="A17" s="69"/>
      <c r="B17" s="69"/>
      <c r="C17" s="69"/>
      <c r="D17" s="69"/>
      <c r="E17" s="4" t="str">
        <f>IF(Table1[[#This Row],[Entrance Date (if prior to 7/1/24, enter 7/1/24)]]="","-",(_xlfn.DAYS(D17,C17)+1))</f>
        <v>-</v>
      </c>
      <c r="F17" s="74"/>
      <c r="G17" s="38">
        <f>NETWORKDAYS(C17, D17, Instructions!$C$2:$C$51)</f>
        <v>0</v>
      </c>
      <c r="H17" s="69"/>
      <c r="I17" s="69"/>
      <c r="J17" s="76"/>
      <c r="K17" s="76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ht="15.75" x14ac:dyDescent="0.25">
      <c r="A18" s="69"/>
      <c r="B18" s="69"/>
      <c r="C18" s="69"/>
      <c r="D18" s="69"/>
      <c r="E18" s="4" t="str">
        <f>IF(Table1[[#This Row],[Entrance Date (if prior to 7/1/24, enter 7/1/24)]]="","-",(_xlfn.DAYS(D18,C18)+1))</f>
        <v>-</v>
      </c>
      <c r="F18" s="74"/>
      <c r="G18" s="38">
        <f>NETWORKDAYS(C18, D18, Instructions!$C$2:$C$51)</f>
        <v>0</v>
      </c>
      <c r="H18" s="69"/>
      <c r="I18" s="69"/>
      <c r="J18" s="76"/>
      <c r="K18" s="76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ht="15.75" x14ac:dyDescent="0.25">
      <c r="A19" s="69"/>
      <c r="B19" s="69"/>
      <c r="C19" s="69"/>
      <c r="D19" s="69"/>
      <c r="E19" s="4" t="str">
        <f>IF(Table1[[#This Row],[Entrance Date (if prior to 7/1/24, enter 7/1/24)]]="","-",(_xlfn.DAYS(D19,C19)+1))</f>
        <v>-</v>
      </c>
      <c r="F19" s="74"/>
      <c r="G19" s="38">
        <f>NETWORKDAYS(C19, D19, Instructions!$C$2:$C$51)</f>
        <v>0</v>
      </c>
      <c r="H19" s="69"/>
      <c r="I19" s="69"/>
      <c r="J19" s="76"/>
      <c r="K19" s="76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ht="15.75" x14ac:dyDescent="0.25">
      <c r="A20" s="69"/>
      <c r="B20" s="69"/>
      <c r="C20" s="69"/>
      <c r="D20" s="69"/>
      <c r="E20" s="4" t="str">
        <f>IF(Table1[[#This Row],[Entrance Date (if prior to 7/1/24, enter 7/1/24)]]="","-",(_xlfn.DAYS(D20,C20)+1))</f>
        <v>-</v>
      </c>
      <c r="F20" s="74"/>
      <c r="G20" s="38">
        <f>NETWORKDAYS(C20, D20, Instructions!$C$2:$C$51)</f>
        <v>0</v>
      </c>
      <c r="H20" s="69"/>
      <c r="I20" s="69"/>
      <c r="J20" s="76"/>
      <c r="K20" s="76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ht="15.75" x14ac:dyDescent="0.25">
      <c r="A21" s="69"/>
      <c r="B21" s="69"/>
      <c r="C21" s="69"/>
      <c r="D21" s="69"/>
      <c r="E21" s="4" t="str">
        <f>IF(Table1[[#This Row],[Entrance Date (if prior to 7/1/24, enter 7/1/24)]]="","-",(_xlfn.DAYS(D21,C21)+1))</f>
        <v>-</v>
      </c>
      <c r="F21" s="74"/>
      <c r="G21" s="38">
        <f>NETWORKDAYS(C21, D21, Instructions!$C$2:$C$51)</f>
        <v>0</v>
      </c>
      <c r="H21" s="69"/>
      <c r="I21" s="69"/>
      <c r="J21" s="76"/>
      <c r="K21" s="76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ht="15.75" x14ac:dyDescent="0.25">
      <c r="A22" s="69"/>
      <c r="B22" s="69"/>
      <c r="C22" s="69"/>
      <c r="D22" s="69"/>
      <c r="E22" s="4" t="str">
        <f>IF(Table1[[#This Row],[Entrance Date (if prior to 7/1/24, enter 7/1/24)]]="","-",(_xlfn.DAYS(D22,C22)+1))</f>
        <v>-</v>
      </c>
      <c r="F22" s="74"/>
      <c r="G22" s="38">
        <f>NETWORKDAYS(C22, D22, Instructions!$C$2:$C$51)</f>
        <v>0</v>
      </c>
      <c r="H22" s="69"/>
      <c r="I22" s="69"/>
      <c r="J22" s="76"/>
      <c r="K22" s="7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ht="15.75" x14ac:dyDescent="0.25">
      <c r="A23" s="69"/>
      <c r="B23" s="69"/>
      <c r="C23" s="69"/>
      <c r="D23" s="69"/>
      <c r="E23" s="4" t="str">
        <f>IF(Table1[[#This Row],[Entrance Date (if prior to 7/1/24, enter 7/1/24)]]="","-",(_xlfn.DAYS(D23,C23)+1))</f>
        <v>-</v>
      </c>
      <c r="F23" s="74"/>
      <c r="G23" s="38">
        <f>NETWORKDAYS(C23, D23, Instructions!$C$2:$C$51)</f>
        <v>0</v>
      </c>
      <c r="H23" s="69"/>
      <c r="I23" s="69"/>
      <c r="J23" s="76"/>
      <c r="K23" s="76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ht="15.75" x14ac:dyDescent="0.25">
      <c r="A24" s="69"/>
      <c r="B24" s="69"/>
      <c r="C24" s="70"/>
      <c r="D24" s="70"/>
      <c r="E24" s="4" t="str">
        <f>IF(Table1[[#This Row],[Entrance Date (if prior to 7/1/24, enter 7/1/24)]]="","-",(_xlfn.DAYS(D24,C24)+1))</f>
        <v>-</v>
      </c>
      <c r="F24" s="74"/>
      <c r="G24" s="38">
        <f>NETWORKDAYS(C24, D24, Instructions!$C$2:$C$51)</f>
        <v>0</v>
      </c>
      <c r="H24" s="69"/>
      <c r="I24" s="69"/>
      <c r="J24" s="76"/>
      <c r="K24" s="76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ht="15.75" x14ac:dyDescent="0.25">
      <c r="A25" s="69"/>
      <c r="B25" s="69"/>
      <c r="C25" s="69"/>
      <c r="D25" s="69"/>
      <c r="E25" s="4" t="str">
        <f>IF(Table1[[#This Row],[Entrance Date (if prior to 7/1/24, enter 7/1/24)]]="","-",(_xlfn.DAYS(D25,C25)+1))</f>
        <v>-</v>
      </c>
      <c r="F25" s="74"/>
      <c r="G25" s="38">
        <f>NETWORKDAYS(C25, D25, Instructions!$C$2:$C$51)</f>
        <v>0</v>
      </c>
      <c r="H25" s="69"/>
      <c r="I25" s="69"/>
      <c r="J25" s="76"/>
      <c r="K25" s="76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ht="15.75" x14ac:dyDescent="0.25">
      <c r="A26" s="69"/>
      <c r="B26" s="69"/>
      <c r="C26" s="69"/>
      <c r="D26" s="69"/>
      <c r="E26" s="4" t="str">
        <f>IF(Table1[[#This Row],[Entrance Date (if prior to 7/1/24, enter 7/1/24)]]="","-",(_xlfn.DAYS(D26,C26)+1))</f>
        <v>-</v>
      </c>
      <c r="F26" s="74"/>
      <c r="G26" s="38">
        <f>NETWORKDAYS(C26, D26, Instructions!$C$2:$C$51)</f>
        <v>0</v>
      </c>
      <c r="H26" s="69"/>
      <c r="I26" s="69"/>
      <c r="J26" s="76"/>
      <c r="K26" s="76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ht="15.75" x14ac:dyDescent="0.25">
      <c r="A27" s="69"/>
      <c r="B27" s="69"/>
      <c r="C27" s="69"/>
      <c r="D27" s="69"/>
      <c r="E27" s="4" t="str">
        <f>IF(Table1[[#This Row],[Entrance Date (if prior to 7/1/24, enter 7/1/24)]]="","-",(_xlfn.DAYS(D27,C27)+1))</f>
        <v>-</v>
      </c>
      <c r="F27" s="74"/>
      <c r="G27" s="38">
        <f>NETWORKDAYS(C27, D27, Instructions!$C$2:$C$51)</f>
        <v>0</v>
      </c>
      <c r="H27" s="69"/>
      <c r="I27" s="69"/>
      <c r="J27" s="76"/>
      <c r="K27" s="76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ht="15.75" x14ac:dyDescent="0.25">
      <c r="A28" s="69"/>
      <c r="B28" s="69"/>
      <c r="C28" s="70"/>
      <c r="D28" s="70"/>
      <c r="E28" s="4" t="str">
        <f>IF(Table1[[#This Row],[Entrance Date (if prior to 7/1/24, enter 7/1/24)]]="","-",(_xlfn.DAYS(D28,C28)+1))</f>
        <v>-</v>
      </c>
      <c r="F28" s="74"/>
      <c r="G28" s="38">
        <f>NETWORKDAYS(C28, D28, Instructions!$C$2:$C$51)</f>
        <v>0</v>
      </c>
      <c r="H28" s="69"/>
      <c r="I28" s="69"/>
      <c r="J28" s="76"/>
      <c r="K28" s="7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1:29" ht="15.75" x14ac:dyDescent="0.25">
      <c r="A29" s="69"/>
      <c r="B29" s="69"/>
      <c r="C29" s="69"/>
      <c r="D29" s="69"/>
      <c r="E29" s="4" t="str">
        <f>IF(Table1[[#This Row],[Entrance Date (if prior to 7/1/24, enter 7/1/24)]]="","-",(_xlfn.DAYS(D29,C29)+1))</f>
        <v>-</v>
      </c>
      <c r="F29" s="74"/>
      <c r="G29" s="38">
        <f>NETWORKDAYS(C29, D29, Instructions!$C$2:$C$51)</f>
        <v>0</v>
      </c>
      <c r="H29" s="69"/>
      <c r="I29" s="69"/>
      <c r="J29" s="76"/>
      <c r="K29" s="76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</row>
    <row r="30" spans="1:29" ht="15.75" x14ac:dyDescent="0.25">
      <c r="A30" s="69"/>
      <c r="B30" s="69"/>
      <c r="C30" s="69"/>
      <c r="D30" s="69"/>
      <c r="E30" s="4" t="str">
        <f>IF(Table1[[#This Row],[Entrance Date (if prior to 7/1/24, enter 7/1/24)]]="","-",(_xlfn.DAYS(D30,C30)+1))</f>
        <v>-</v>
      </c>
      <c r="F30" s="74"/>
      <c r="G30" s="38">
        <f>NETWORKDAYS(C30, D30, Instructions!$C$2:$C$51)</f>
        <v>0</v>
      </c>
      <c r="H30" s="69"/>
      <c r="I30" s="69"/>
      <c r="J30" s="76"/>
      <c r="K30" s="76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ht="15.75" x14ac:dyDescent="0.25">
      <c r="A31" s="69"/>
      <c r="B31" s="69"/>
      <c r="C31" s="69"/>
      <c r="D31" s="69"/>
      <c r="E31" s="4" t="str">
        <f>IF(Table1[[#This Row],[Entrance Date (if prior to 7/1/24, enter 7/1/24)]]="","-",(_xlfn.DAYS(D31,C31)+1))</f>
        <v>-</v>
      </c>
      <c r="F31" s="74"/>
      <c r="G31" s="38">
        <f>NETWORKDAYS(C31, D31, Instructions!$C$2:$C$51)</f>
        <v>0</v>
      </c>
      <c r="H31" s="69"/>
      <c r="I31" s="69"/>
      <c r="J31" s="76"/>
      <c r="K31" s="76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</row>
    <row r="32" spans="1:29" ht="15.75" x14ac:dyDescent="0.25">
      <c r="A32" s="69"/>
      <c r="B32" s="69"/>
      <c r="C32" s="69"/>
      <c r="D32" s="69"/>
      <c r="E32" s="4" t="str">
        <f>IF(Table1[[#This Row],[Entrance Date (if prior to 7/1/24, enter 7/1/24)]]="","-",(_xlfn.DAYS(D32,C32)+1))</f>
        <v>-</v>
      </c>
      <c r="F32" s="74"/>
      <c r="G32" s="38">
        <f>NETWORKDAYS(C32, D32, Instructions!$C$2:$C$51)</f>
        <v>0</v>
      </c>
      <c r="H32" s="69"/>
      <c r="I32" s="69"/>
      <c r="J32" s="76"/>
      <c r="K32" s="76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</row>
    <row r="33" spans="1:29" ht="15.75" x14ac:dyDescent="0.25">
      <c r="A33" s="69"/>
      <c r="B33" s="69"/>
      <c r="C33" s="69"/>
      <c r="D33" s="69"/>
      <c r="E33" s="4" t="str">
        <f>IF(Table1[[#This Row],[Entrance Date (if prior to 7/1/24, enter 7/1/24)]]="","-",(_xlfn.DAYS(D33,C33)+1))</f>
        <v>-</v>
      </c>
      <c r="F33" s="74"/>
      <c r="G33" s="38">
        <f>NETWORKDAYS(C33, D33, Instructions!$C$2:$C$51)</f>
        <v>0</v>
      </c>
      <c r="H33" s="69"/>
      <c r="I33" s="69"/>
      <c r="J33" s="76"/>
      <c r="K33" s="7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  <row r="34" spans="1:29" ht="15.75" x14ac:dyDescent="0.25">
      <c r="A34" s="69"/>
      <c r="B34" s="69"/>
      <c r="C34" s="69"/>
      <c r="D34" s="69"/>
      <c r="E34" s="4" t="str">
        <f>IF(Table1[[#This Row],[Entrance Date (if prior to 7/1/24, enter 7/1/24)]]="","-",(_xlfn.DAYS(D34,C34)+1))</f>
        <v>-</v>
      </c>
      <c r="F34" s="74"/>
      <c r="G34" s="38">
        <f>NETWORKDAYS(C34, D34, Instructions!$C$2:$C$51)</f>
        <v>0</v>
      </c>
      <c r="H34" s="69"/>
      <c r="I34" s="69"/>
      <c r="J34" s="76"/>
      <c r="K34" s="7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1:29" ht="15.75" x14ac:dyDescent="0.25">
      <c r="A35" s="69"/>
      <c r="B35" s="69"/>
      <c r="C35" s="69"/>
      <c r="D35" s="69"/>
      <c r="E35" s="4" t="str">
        <f>IF(Table1[[#This Row],[Entrance Date (if prior to 7/1/24, enter 7/1/24)]]="","-",(_xlfn.DAYS(D35,C35)+1))</f>
        <v>-</v>
      </c>
      <c r="F35" s="74"/>
      <c r="G35" s="38">
        <f>NETWORKDAYS(C35, D35, Instructions!$C$2:$C$51)</f>
        <v>0</v>
      </c>
      <c r="H35" s="69"/>
      <c r="I35" s="69"/>
      <c r="J35" s="76"/>
      <c r="K35" s="76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ht="15.75" x14ac:dyDescent="0.25">
      <c r="A36" s="69"/>
      <c r="B36" s="69"/>
      <c r="C36" s="69"/>
      <c r="D36" s="69"/>
      <c r="E36" s="4" t="str">
        <f>IF(Table1[[#This Row],[Entrance Date (if prior to 7/1/24, enter 7/1/24)]]="","-",(_xlfn.DAYS(D36,C36)+1))</f>
        <v>-</v>
      </c>
      <c r="F36" s="74"/>
      <c r="G36" s="38">
        <f>NETWORKDAYS(C36, D36, Instructions!$C$2:$C$51)</f>
        <v>0</v>
      </c>
      <c r="H36" s="69"/>
      <c r="I36" s="69"/>
      <c r="J36" s="76"/>
      <c r="K36" s="76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ht="15.75" x14ac:dyDescent="0.25">
      <c r="A37" s="69"/>
      <c r="B37" s="69"/>
      <c r="C37" s="69"/>
      <c r="D37" s="69"/>
      <c r="E37" s="4" t="str">
        <f>IF(Table1[[#This Row],[Entrance Date (if prior to 7/1/24, enter 7/1/24)]]="","-",(_xlfn.DAYS(D37,C37)+1))</f>
        <v>-</v>
      </c>
      <c r="F37" s="74"/>
      <c r="G37" s="38">
        <f>NETWORKDAYS(C37, D37, Instructions!$C$2:$C$51)</f>
        <v>0</v>
      </c>
      <c r="H37" s="69"/>
      <c r="I37" s="69"/>
      <c r="J37" s="76"/>
      <c r="K37" s="76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ht="15.75" x14ac:dyDescent="0.25">
      <c r="A38" s="69"/>
      <c r="B38" s="69"/>
      <c r="C38" s="69"/>
      <c r="D38" s="69"/>
      <c r="E38" s="4" t="str">
        <f>IF(Table1[[#This Row],[Entrance Date (if prior to 7/1/24, enter 7/1/24)]]="","-",(_xlfn.DAYS(D38,C38)+1))</f>
        <v>-</v>
      </c>
      <c r="F38" s="74"/>
      <c r="G38" s="38">
        <f>NETWORKDAYS(C38, D38, Instructions!$C$2:$C$51)</f>
        <v>0</v>
      </c>
      <c r="H38" s="69"/>
      <c r="I38" s="69"/>
      <c r="J38" s="76"/>
      <c r="K38" s="76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</row>
    <row r="39" spans="1:29" ht="15.75" x14ac:dyDescent="0.25">
      <c r="A39" s="69"/>
      <c r="B39" s="69"/>
      <c r="C39" s="69"/>
      <c r="D39" s="69"/>
      <c r="E39" s="4" t="str">
        <f>IF(Table1[[#This Row],[Entrance Date (if prior to 7/1/24, enter 7/1/24)]]="","-",(_xlfn.DAYS(D39,C39)+1))</f>
        <v>-</v>
      </c>
      <c r="F39" s="74"/>
      <c r="G39" s="38">
        <f>NETWORKDAYS(C39, D39, Instructions!$C$2:$C$51)</f>
        <v>0</v>
      </c>
      <c r="H39" s="69"/>
      <c r="I39" s="69"/>
      <c r="J39" s="76"/>
      <c r="K39" s="76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</row>
    <row r="40" spans="1:29" ht="15.75" x14ac:dyDescent="0.25">
      <c r="A40" s="69"/>
      <c r="B40" s="69"/>
      <c r="C40" s="69"/>
      <c r="D40" s="69"/>
      <c r="E40" s="4" t="str">
        <f>IF(Table1[[#This Row],[Entrance Date (if prior to 7/1/24, enter 7/1/24)]]="","-",(_xlfn.DAYS(D40,C40)+1))</f>
        <v>-</v>
      </c>
      <c r="F40" s="74"/>
      <c r="G40" s="38">
        <f>NETWORKDAYS(C40, D40, Instructions!$C$2:$C$51)</f>
        <v>0</v>
      </c>
      <c r="H40" s="69"/>
      <c r="I40" s="69"/>
      <c r="J40" s="76"/>
      <c r="K40" s="76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</row>
    <row r="41" spans="1:29" ht="15.75" x14ac:dyDescent="0.25">
      <c r="A41" s="69"/>
      <c r="B41" s="69"/>
      <c r="C41" s="69"/>
      <c r="D41" s="69"/>
      <c r="E41" s="4" t="str">
        <f>IF(Table1[[#This Row],[Entrance Date (if prior to 7/1/24, enter 7/1/24)]]="","-",(_xlfn.DAYS(D41,C41)+1))</f>
        <v>-</v>
      </c>
      <c r="F41" s="74"/>
      <c r="G41" s="38">
        <f>NETWORKDAYS(C41, D41, Instructions!$C$2:$C$51)</f>
        <v>0</v>
      </c>
      <c r="H41" s="69"/>
      <c r="I41" s="69"/>
      <c r="J41" s="76"/>
      <c r="K41" s="76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1:29" ht="15.75" x14ac:dyDescent="0.25">
      <c r="A42" s="69"/>
      <c r="B42" s="69"/>
      <c r="C42" s="69"/>
      <c r="D42" s="69"/>
      <c r="E42" s="4" t="str">
        <f>IF(Table1[[#This Row],[Entrance Date (if prior to 7/1/24, enter 7/1/24)]]="","-",(_xlfn.DAYS(D42,C42)+1))</f>
        <v>-</v>
      </c>
      <c r="F42" s="74"/>
      <c r="G42" s="38">
        <f>NETWORKDAYS(C42, D42, Instructions!$C$2:$C$51)</f>
        <v>0</v>
      </c>
      <c r="H42" s="69"/>
      <c r="I42" s="69"/>
      <c r="J42" s="76"/>
      <c r="K42" s="76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</row>
    <row r="43" spans="1:29" ht="15.75" x14ac:dyDescent="0.25">
      <c r="A43" s="69"/>
      <c r="B43" s="69"/>
      <c r="C43" s="69"/>
      <c r="D43" s="69"/>
      <c r="E43" s="4" t="str">
        <f>IF(Table1[[#This Row],[Entrance Date (if prior to 7/1/24, enter 7/1/24)]]="","-",(_xlfn.DAYS(D43,C43)+1))</f>
        <v>-</v>
      </c>
      <c r="F43" s="74"/>
      <c r="G43" s="38">
        <f>NETWORKDAYS(C43, D43, Instructions!$C$2:$C$51)</f>
        <v>0</v>
      </c>
      <c r="H43" s="69"/>
      <c r="I43" s="69"/>
      <c r="J43" s="76"/>
      <c r="K43" s="76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</row>
    <row r="44" spans="1:29" ht="15.75" x14ac:dyDescent="0.25">
      <c r="A44" s="69"/>
      <c r="B44" s="69"/>
      <c r="C44" s="69"/>
      <c r="D44" s="69"/>
      <c r="E44" s="4" t="str">
        <f>IF(Table1[[#This Row],[Entrance Date (if prior to 7/1/24, enter 7/1/24)]]="","-",(_xlfn.DAYS(D44,C44)+1))</f>
        <v>-</v>
      </c>
      <c r="F44" s="74"/>
      <c r="G44" s="38">
        <f>NETWORKDAYS(C44, D44, Instructions!$C$2:$C$51)</f>
        <v>0</v>
      </c>
      <c r="H44" s="69"/>
      <c r="I44" s="69"/>
      <c r="J44" s="76"/>
      <c r="K44" s="76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</row>
    <row r="45" spans="1:29" ht="15.75" x14ac:dyDescent="0.25">
      <c r="A45" s="69"/>
      <c r="B45" s="69"/>
      <c r="C45" s="69"/>
      <c r="D45" s="69"/>
      <c r="E45" s="4" t="str">
        <f>IF(Table1[[#This Row],[Entrance Date (if prior to 7/1/24, enter 7/1/24)]]="","-",(_xlfn.DAYS(D45,C45)+1))</f>
        <v>-</v>
      </c>
      <c r="F45" s="74"/>
      <c r="G45" s="38">
        <f>NETWORKDAYS(C45, D45, Instructions!$C$2:$C$51)</f>
        <v>0</v>
      </c>
      <c r="H45" s="69"/>
      <c r="I45" s="69"/>
      <c r="J45" s="76"/>
      <c r="K45" s="76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</row>
    <row r="46" spans="1:29" ht="15.75" x14ac:dyDescent="0.25">
      <c r="A46" s="69"/>
      <c r="B46" s="69"/>
      <c r="C46" s="69"/>
      <c r="D46" s="69"/>
      <c r="E46" s="4" t="str">
        <f>IF(Table1[[#This Row],[Entrance Date (if prior to 7/1/24, enter 7/1/24)]]="","-",(_xlfn.DAYS(D46,C46)+1))</f>
        <v>-</v>
      </c>
      <c r="F46" s="74"/>
      <c r="G46" s="38">
        <f>NETWORKDAYS(C46, D46, Instructions!$C$2:$C$51)</f>
        <v>0</v>
      </c>
      <c r="H46" s="69"/>
      <c r="I46" s="69"/>
      <c r="J46" s="76"/>
      <c r="K46" s="76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</row>
    <row r="47" spans="1:29" ht="15.75" x14ac:dyDescent="0.25">
      <c r="A47" s="69"/>
      <c r="B47" s="69"/>
      <c r="C47" s="69"/>
      <c r="D47" s="69"/>
      <c r="E47" s="4" t="str">
        <f>IF(Table1[[#This Row],[Entrance Date (if prior to 7/1/24, enter 7/1/24)]]="","-",(_xlfn.DAYS(D47,C47)+1))</f>
        <v>-</v>
      </c>
      <c r="F47" s="74"/>
      <c r="G47" s="38">
        <f>NETWORKDAYS(C47, D47, Instructions!$C$2:$C$51)</f>
        <v>0</v>
      </c>
      <c r="H47" s="69"/>
      <c r="I47" s="69"/>
      <c r="J47" s="76"/>
      <c r="K47" s="76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</row>
    <row r="48" spans="1:29" ht="15.75" x14ac:dyDescent="0.25">
      <c r="A48" s="69"/>
      <c r="B48" s="69"/>
      <c r="C48" s="69"/>
      <c r="D48" s="69"/>
      <c r="E48" s="4" t="str">
        <f>IF(Table1[[#This Row],[Entrance Date (if prior to 7/1/24, enter 7/1/24)]]="","-",(_xlfn.DAYS(D48,C48)+1))</f>
        <v>-</v>
      </c>
      <c r="F48" s="74"/>
      <c r="G48" s="38">
        <f>NETWORKDAYS(C48, D48, Instructions!$C$2:$C$51)</f>
        <v>0</v>
      </c>
      <c r="H48" s="69"/>
      <c r="I48" s="69"/>
      <c r="J48" s="76"/>
      <c r="K48" s="76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</row>
    <row r="49" spans="1:29" ht="15.75" x14ac:dyDescent="0.25">
      <c r="A49" s="69"/>
      <c r="B49" s="69"/>
      <c r="C49" s="69"/>
      <c r="D49" s="69"/>
      <c r="E49" s="4" t="str">
        <f>IF(Table1[[#This Row],[Entrance Date (if prior to 7/1/24, enter 7/1/24)]]="","-",(_xlfn.DAYS(D49,C49)+1))</f>
        <v>-</v>
      </c>
      <c r="F49" s="74"/>
      <c r="G49" s="38">
        <f>NETWORKDAYS(C49, D49, Instructions!$C$2:$C$51)</f>
        <v>0</v>
      </c>
      <c r="H49" s="69"/>
      <c r="I49" s="69"/>
      <c r="J49" s="76"/>
      <c r="K49" s="76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</row>
    <row r="50" spans="1:29" ht="15.75" x14ac:dyDescent="0.25">
      <c r="A50" s="69"/>
      <c r="B50" s="69"/>
      <c r="C50" s="69"/>
      <c r="D50" s="69"/>
      <c r="E50" s="4" t="str">
        <f>IF(Table1[[#This Row],[Entrance Date (if prior to 7/1/24, enter 7/1/24)]]="","-",(_xlfn.DAYS(D50,C50)+1))</f>
        <v>-</v>
      </c>
      <c r="F50" s="74"/>
      <c r="G50" s="38">
        <f>NETWORKDAYS(C50, D50, Instructions!$C$2:$C$51)</f>
        <v>0</v>
      </c>
      <c r="H50" s="69"/>
      <c r="I50" s="69"/>
      <c r="J50" s="76"/>
      <c r="K50" s="76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</row>
    <row r="51" spans="1:29" ht="15.75" x14ac:dyDescent="0.25">
      <c r="A51" s="69"/>
      <c r="B51" s="69"/>
      <c r="C51" s="69"/>
      <c r="D51" s="69"/>
      <c r="E51" s="4" t="str">
        <f>IF(Table1[[#This Row],[Entrance Date (if prior to 7/1/24, enter 7/1/24)]]="","-",(_xlfn.DAYS(D51,C51)+1))</f>
        <v>-</v>
      </c>
      <c r="F51" s="74"/>
      <c r="G51" s="38">
        <f>NETWORKDAYS(C51, D51, Instructions!$C$2:$C$51)</f>
        <v>0</v>
      </c>
      <c r="H51" s="69"/>
      <c r="I51" s="69"/>
      <c r="J51" s="76"/>
      <c r="K51" s="76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</row>
    <row r="52" spans="1:29" ht="15.75" x14ac:dyDescent="0.25">
      <c r="A52" s="69"/>
      <c r="B52" s="69"/>
      <c r="C52" s="69"/>
      <c r="D52" s="69"/>
      <c r="E52" s="4" t="str">
        <f>IF(Table1[[#This Row],[Entrance Date (if prior to 7/1/24, enter 7/1/24)]]="","-",(_xlfn.DAYS(D52,C52)+1))</f>
        <v>-</v>
      </c>
      <c r="F52" s="74"/>
      <c r="G52" s="38">
        <f>NETWORKDAYS(C52, D52, Instructions!$C$2:$C$51)</f>
        <v>0</v>
      </c>
      <c r="H52" s="69"/>
      <c r="I52" s="69"/>
      <c r="J52" s="76"/>
      <c r="K52" s="76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</row>
    <row r="53" spans="1:29" ht="15.75" x14ac:dyDescent="0.25">
      <c r="A53" s="69"/>
      <c r="B53" s="69"/>
      <c r="C53" s="69"/>
      <c r="D53" s="69"/>
      <c r="E53" s="4" t="str">
        <f>IF(Table1[[#This Row],[Entrance Date (if prior to 7/1/24, enter 7/1/24)]]="","-",(_xlfn.DAYS(D53,C53)+1))</f>
        <v>-</v>
      </c>
      <c r="F53" s="74"/>
      <c r="G53" s="38">
        <f>NETWORKDAYS(C53, D53, Instructions!$C$2:$C$51)</f>
        <v>0</v>
      </c>
      <c r="H53" s="69"/>
      <c r="I53" s="69"/>
      <c r="J53" s="76"/>
      <c r="K53" s="76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</row>
    <row r="54" spans="1:29" ht="15.75" x14ac:dyDescent="0.25">
      <c r="A54" s="69"/>
      <c r="B54" s="69"/>
      <c r="C54" s="69"/>
      <c r="D54" s="69"/>
      <c r="E54" s="4" t="str">
        <f>IF(Table1[[#This Row],[Entrance Date (if prior to 7/1/24, enter 7/1/24)]]="","-",(_xlfn.DAYS(D54,C54)+1))</f>
        <v>-</v>
      </c>
      <c r="F54" s="74"/>
      <c r="G54" s="38">
        <f>NETWORKDAYS(C54, D54, Instructions!$C$2:$C$51)</f>
        <v>0</v>
      </c>
      <c r="H54" s="69"/>
      <c r="I54" s="69"/>
      <c r="J54" s="76"/>
      <c r="K54" s="76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</row>
    <row r="55" spans="1:29" ht="15.75" x14ac:dyDescent="0.25">
      <c r="A55" s="69"/>
      <c r="B55" s="69"/>
      <c r="C55" s="69"/>
      <c r="D55" s="69"/>
      <c r="E55" s="4" t="str">
        <f>IF(Table1[[#This Row],[Entrance Date (if prior to 7/1/24, enter 7/1/24)]]="","-",(_xlfn.DAYS(D55,C55)+1))</f>
        <v>-</v>
      </c>
      <c r="F55" s="74"/>
      <c r="G55" s="38">
        <f>NETWORKDAYS(C55, D55, Instructions!$C$2:$C$51)</f>
        <v>0</v>
      </c>
      <c r="H55" s="69"/>
      <c r="I55" s="69"/>
      <c r="J55" s="76"/>
      <c r="K55" s="76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</row>
    <row r="56" spans="1:29" ht="15.75" x14ac:dyDescent="0.25">
      <c r="A56" s="69"/>
      <c r="B56" s="69"/>
      <c r="C56" s="69"/>
      <c r="D56" s="69"/>
      <c r="E56" s="4" t="str">
        <f>IF(Table1[[#This Row],[Entrance Date (if prior to 7/1/24, enter 7/1/24)]]="","-",(_xlfn.DAYS(D56,C56)+1))</f>
        <v>-</v>
      </c>
      <c r="F56" s="74"/>
      <c r="G56" s="38">
        <f>NETWORKDAYS(C56, D56, Instructions!$C$2:$C$51)</f>
        <v>0</v>
      </c>
      <c r="H56" s="69"/>
      <c r="I56" s="69"/>
      <c r="J56" s="76"/>
      <c r="K56" s="76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</row>
    <row r="57" spans="1:29" ht="15.75" x14ac:dyDescent="0.25">
      <c r="A57" s="69"/>
      <c r="B57" s="69"/>
      <c r="C57" s="69"/>
      <c r="D57" s="69"/>
      <c r="E57" s="4" t="str">
        <f>IF(Table1[[#This Row],[Entrance Date (if prior to 7/1/24, enter 7/1/24)]]="","-",(_xlfn.DAYS(D57,C57)+1))</f>
        <v>-</v>
      </c>
      <c r="F57" s="74"/>
      <c r="G57" s="38">
        <f>NETWORKDAYS(C57, D57, Instructions!$C$2:$C$51)</f>
        <v>0</v>
      </c>
      <c r="H57" s="69"/>
      <c r="I57" s="69"/>
      <c r="J57" s="76"/>
      <c r="K57" s="76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</row>
    <row r="58" spans="1:29" ht="15.75" x14ac:dyDescent="0.25">
      <c r="A58" s="69"/>
      <c r="B58" s="69"/>
      <c r="C58" s="69"/>
      <c r="D58" s="69"/>
      <c r="E58" s="4" t="str">
        <f>IF(Table1[[#This Row],[Entrance Date (if prior to 7/1/24, enter 7/1/24)]]="","-",(_xlfn.DAYS(D58,C58)+1))</f>
        <v>-</v>
      </c>
      <c r="F58" s="74"/>
      <c r="G58" s="38">
        <f>NETWORKDAYS(C58, D58, Instructions!$C$2:$C$51)</f>
        <v>0</v>
      </c>
      <c r="H58" s="69"/>
      <c r="I58" s="69"/>
      <c r="J58" s="76"/>
      <c r="K58" s="76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</row>
    <row r="59" spans="1:29" ht="15.75" x14ac:dyDescent="0.25">
      <c r="A59" s="69"/>
      <c r="B59" s="69"/>
      <c r="C59" s="69"/>
      <c r="D59" s="69"/>
      <c r="E59" s="4" t="str">
        <f>IF(Table1[[#This Row],[Entrance Date (if prior to 7/1/24, enter 7/1/24)]]="","-",(_xlfn.DAYS(D59,C59)+1))</f>
        <v>-</v>
      </c>
      <c r="F59" s="74"/>
      <c r="G59" s="38">
        <f>NETWORKDAYS(C59, D59, Instructions!$C$2:$C$51)</f>
        <v>0</v>
      </c>
      <c r="H59" s="69"/>
      <c r="I59" s="69"/>
      <c r="J59" s="76"/>
      <c r="K59" s="76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</row>
    <row r="60" spans="1:29" ht="15.75" x14ac:dyDescent="0.25">
      <c r="A60" s="69"/>
      <c r="B60" s="69"/>
      <c r="C60" s="69"/>
      <c r="D60" s="69"/>
      <c r="E60" s="4" t="str">
        <f>IF(Table1[[#This Row],[Entrance Date (if prior to 7/1/24, enter 7/1/24)]]="","-",(_xlfn.DAYS(D60,C60)+1))</f>
        <v>-</v>
      </c>
      <c r="F60" s="74"/>
      <c r="G60" s="38">
        <f>NETWORKDAYS(C60, D60, Instructions!$C$2:$C$51)</f>
        <v>0</v>
      </c>
      <c r="H60" s="69"/>
      <c r="I60" s="69"/>
      <c r="J60" s="76"/>
      <c r="K60" s="76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</row>
    <row r="61" spans="1:29" ht="15.75" x14ac:dyDescent="0.25">
      <c r="A61" s="69"/>
      <c r="B61" s="69"/>
      <c r="C61" s="69"/>
      <c r="D61" s="69"/>
      <c r="E61" s="4" t="str">
        <f>IF(Table1[[#This Row],[Entrance Date (if prior to 7/1/24, enter 7/1/24)]]="","-",(_xlfn.DAYS(D61,C61)+1))</f>
        <v>-</v>
      </c>
      <c r="F61" s="74"/>
      <c r="G61" s="38">
        <f>NETWORKDAYS(C61, D61, Instructions!$C$2:$C$51)</f>
        <v>0</v>
      </c>
      <c r="H61" s="69"/>
      <c r="I61" s="69"/>
      <c r="J61" s="76"/>
      <c r="K61" s="76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</row>
    <row r="62" spans="1:29" ht="15.75" x14ac:dyDescent="0.25">
      <c r="A62" s="69"/>
      <c r="B62" s="69"/>
      <c r="C62" s="69"/>
      <c r="D62" s="69"/>
      <c r="E62" s="4" t="str">
        <f>IF(Table1[[#This Row],[Entrance Date (if prior to 7/1/24, enter 7/1/24)]]="","-",(_xlfn.DAYS(D62,C62)+1))</f>
        <v>-</v>
      </c>
      <c r="F62" s="74"/>
      <c r="G62" s="38">
        <f>NETWORKDAYS(C62, D62, Instructions!$C$2:$C$51)</f>
        <v>0</v>
      </c>
      <c r="H62" s="69"/>
      <c r="I62" s="69"/>
      <c r="J62" s="76"/>
      <c r="K62" s="76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</row>
    <row r="63" spans="1:29" ht="15.75" x14ac:dyDescent="0.25">
      <c r="A63" s="69"/>
      <c r="B63" s="69"/>
      <c r="C63" s="69"/>
      <c r="D63" s="69"/>
      <c r="E63" s="4" t="str">
        <f>IF(Table1[[#This Row],[Entrance Date (if prior to 7/1/24, enter 7/1/24)]]="","-",(_xlfn.DAYS(D63,C63)+1))</f>
        <v>-</v>
      </c>
      <c r="F63" s="74"/>
      <c r="G63" s="38">
        <f>NETWORKDAYS(C63, D63, Instructions!$C$2:$C$51)</f>
        <v>0</v>
      </c>
      <c r="H63" s="69"/>
      <c r="I63" s="69"/>
      <c r="J63" s="76"/>
      <c r="K63" s="76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1:29" ht="15.75" x14ac:dyDescent="0.25">
      <c r="A64" s="69"/>
      <c r="B64" s="69"/>
      <c r="C64" s="69"/>
      <c r="D64" s="69"/>
      <c r="E64" s="4" t="str">
        <f>IF(Table1[[#This Row],[Entrance Date (if prior to 7/1/24, enter 7/1/24)]]="","-",(_xlfn.DAYS(D64,C64)+1))</f>
        <v>-</v>
      </c>
      <c r="F64" s="74"/>
      <c r="G64" s="38">
        <f>NETWORKDAYS(C64, D64, Instructions!$C$2:$C$51)</f>
        <v>0</v>
      </c>
      <c r="H64" s="69"/>
      <c r="I64" s="69"/>
      <c r="J64" s="76"/>
      <c r="K64" s="76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  <row r="65" spans="1:29" ht="15.75" x14ac:dyDescent="0.25">
      <c r="A65" s="69"/>
      <c r="B65" s="69"/>
      <c r="C65" s="69"/>
      <c r="D65" s="69"/>
      <c r="E65" s="4" t="str">
        <f>IF(Table1[[#This Row],[Entrance Date (if prior to 7/1/24, enter 7/1/24)]]="","-",(_xlfn.DAYS(D65,C65)+1))</f>
        <v>-</v>
      </c>
      <c r="F65" s="74"/>
      <c r="G65" s="38">
        <f>NETWORKDAYS(C65, D65, Instructions!$C$2:$C$51)</f>
        <v>0</v>
      </c>
      <c r="H65" s="69"/>
      <c r="I65" s="69"/>
      <c r="J65" s="76"/>
      <c r="K65" s="76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</row>
    <row r="66" spans="1:29" ht="15.75" x14ac:dyDescent="0.25">
      <c r="A66" s="69"/>
      <c r="B66" s="69"/>
      <c r="C66" s="69"/>
      <c r="D66" s="69"/>
      <c r="E66" s="4" t="str">
        <f>IF(Table1[[#This Row],[Entrance Date (if prior to 7/1/24, enter 7/1/24)]]="","-",(_xlfn.DAYS(D66,C66)+1))</f>
        <v>-</v>
      </c>
      <c r="F66" s="74"/>
      <c r="G66" s="38">
        <f>NETWORKDAYS(C66, D66, Instructions!$C$2:$C$51)</f>
        <v>0</v>
      </c>
      <c r="H66" s="69"/>
      <c r="I66" s="69"/>
      <c r="J66" s="76"/>
      <c r="K66" s="76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</row>
    <row r="67" spans="1:29" ht="15.75" x14ac:dyDescent="0.25">
      <c r="A67" s="69"/>
      <c r="B67" s="69"/>
      <c r="C67" s="69"/>
      <c r="D67" s="69"/>
      <c r="E67" s="4" t="str">
        <f>IF(Table1[[#This Row],[Entrance Date (if prior to 7/1/24, enter 7/1/24)]]="","-",(_xlfn.DAYS(D67,C67)+1))</f>
        <v>-</v>
      </c>
      <c r="F67" s="74"/>
      <c r="G67" s="38">
        <f>NETWORKDAYS(C67, D67, Instructions!$C$2:$C$51)</f>
        <v>0</v>
      </c>
      <c r="H67" s="69"/>
      <c r="I67" s="69"/>
      <c r="J67" s="76"/>
      <c r="K67" s="76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</row>
    <row r="68" spans="1:29" ht="15.75" x14ac:dyDescent="0.25">
      <c r="A68" s="69"/>
      <c r="B68" s="69"/>
      <c r="C68" s="69"/>
      <c r="D68" s="69"/>
      <c r="E68" s="4" t="str">
        <f>IF(Table1[[#This Row],[Entrance Date (if prior to 7/1/24, enter 7/1/24)]]="","-",(_xlfn.DAYS(D68,C68)+1))</f>
        <v>-</v>
      </c>
      <c r="F68" s="74"/>
      <c r="G68" s="38">
        <f>NETWORKDAYS(C68, D68, Instructions!$C$2:$C$51)</f>
        <v>0</v>
      </c>
      <c r="H68" s="69"/>
      <c r="I68" s="69"/>
      <c r="J68" s="76"/>
      <c r="K68" s="76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</row>
    <row r="69" spans="1:29" ht="15.75" x14ac:dyDescent="0.25">
      <c r="A69" s="69"/>
      <c r="B69" s="69"/>
      <c r="C69" s="69"/>
      <c r="D69" s="69"/>
      <c r="E69" s="4" t="str">
        <f>IF(Table1[[#This Row],[Entrance Date (if prior to 7/1/24, enter 7/1/24)]]="","-",(_xlfn.DAYS(D69,C69)+1))</f>
        <v>-</v>
      </c>
      <c r="F69" s="74"/>
      <c r="G69" s="38">
        <f>NETWORKDAYS(C69, D69, Instructions!$C$2:$C$51)</f>
        <v>0</v>
      </c>
      <c r="H69" s="69"/>
      <c r="I69" s="69"/>
      <c r="J69" s="76"/>
      <c r="K69" s="76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</row>
    <row r="70" spans="1:29" ht="15.75" x14ac:dyDescent="0.25">
      <c r="A70" s="69"/>
      <c r="B70" s="69"/>
      <c r="C70" s="69"/>
      <c r="D70" s="69"/>
      <c r="E70" s="4" t="str">
        <f>IF(Table1[[#This Row],[Entrance Date (if prior to 7/1/24, enter 7/1/24)]]="","-",(_xlfn.DAYS(D70,C70)+1))</f>
        <v>-</v>
      </c>
      <c r="F70" s="74"/>
      <c r="G70" s="38">
        <f>NETWORKDAYS(C70, D70, Instructions!$C$2:$C$51)</f>
        <v>0</v>
      </c>
      <c r="H70" s="69"/>
      <c r="I70" s="69"/>
      <c r="J70" s="76"/>
      <c r="K70" s="76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</row>
    <row r="71" spans="1:29" ht="15.75" x14ac:dyDescent="0.25">
      <c r="A71" s="69"/>
      <c r="B71" s="69"/>
      <c r="C71" s="69"/>
      <c r="D71" s="69"/>
      <c r="E71" s="4" t="str">
        <f>IF(Table1[[#This Row],[Entrance Date (if prior to 7/1/24, enter 7/1/24)]]="","-",(_xlfn.DAYS(D71,C71)+1))</f>
        <v>-</v>
      </c>
      <c r="F71" s="74"/>
      <c r="G71" s="38">
        <f>NETWORKDAYS(C71, D71, Instructions!$C$2:$C$51)</f>
        <v>0</v>
      </c>
      <c r="H71" s="69"/>
      <c r="I71" s="69"/>
      <c r="J71" s="76"/>
      <c r="K71" s="76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</row>
    <row r="72" spans="1:29" ht="15.75" x14ac:dyDescent="0.25">
      <c r="A72" s="69"/>
      <c r="B72" s="69"/>
      <c r="C72" s="69"/>
      <c r="D72" s="69"/>
      <c r="E72" s="4" t="str">
        <f>IF(Table1[[#This Row],[Entrance Date (if prior to 7/1/24, enter 7/1/24)]]="","-",(_xlfn.DAYS(D72,C72)+1))</f>
        <v>-</v>
      </c>
      <c r="F72" s="74"/>
      <c r="G72" s="38">
        <f>NETWORKDAYS(C72, D72, Instructions!$C$2:$C$51)</f>
        <v>0</v>
      </c>
      <c r="H72" s="69"/>
      <c r="I72" s="69"/>
      <c r="J72" s="76"/>
      <c r="K72" s="76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</row>
    <row r="73" spans="1:29" ht="15.75" x14ac:dyDescent="0.25">
      <c r="A73" s="69"/>
      <c r="B73" s="69"/>
      <c r="C73" s="69"/>
      <c r="D73" s="69"/>
      <c r="E73" s="4" t="str">
        <f>IF(Table1[[#This Row],[Entrance Date (if prior to 7/1/24, enter 7/1/24)]]="","-",(_xlfn.DAYS(D73,C73)+1))</f>
        <v>-</v>
      </c>
      <c r="F73" s="74"/>
      <c r="G73" s="38">
        <f>NETWORKDAYS(C73, D73, Instructions!$C$2:$C$51)</f>
        <v>0</v>
      </c>
      <c r="H73" s="69"/>
      <c r="I73" s="69"/>
      <c r="J73" s="76"/>
      <c r="K73" s="76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</row>
    <row r="74" spans="1:29" ht="15.75" x14ac:dyDescent="0.25">
      <c r="A74" s="69"/>
      <c r="B74" s="69"/>
      <c r="C74" s="69"/>
      <c r="D74" s="69"/>
      <c r="E74" s="4" t="str">
        <f>IF(Table1[[#This Row],[Entrance Date (if prior to 7/1/24, enter 7/1/24)]]="","-",(_xlfn.DAYS(D74,C74)+1))</f>
        <v>-</v>
      </c>
      <c r="F74" s="74"/>
      <c r="G74" s="38">
        <f>NETWORKDAYS(C74, D74, Instructions!$C$2:$C$51)</f>
        <v>0</v>
      </c>
      <c r="H74" s="69"/>
      <c r="I74" s="69"/>
      <c r="J74" s="76"/>
      <c r="K74" s="76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</row>
    <row r="75" spans="1:29" ht="15.75" x14ac:dyDescent="0.25">
      <c r="A75" s="69"/>
      <c r="B75" s="69"/>
      <c r="C75" s="69"/>
      <c r="D75" s="69"/>
      <c r="E75" s="4" t="str">
        <f>IF(Table1[[#This Row],[Entrance Date (if prior to 7/1/24, enter 7/1/24)]]="","-",(_xlfn.DAYS(D75,C75)+1))</f>
        <v>-</v>
      </c>
      <c r="F75" s="74"/>
      <c r="G75" s="38">
        <f>NETWORKDAYS(C75, D75, Instructions!$C$2:$C$51)</f>
        <v>0</v>
      </c>
      <c r="H75" s="69"/>
      <c r="I75" s="69"/>
      <c r="J75" s="76"/>
      <c r="K75" s="76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</row>
    <row r="76" spans="1:29" ht="15.75" x14ac:dyDescent="0.25">
      <c r="A76" s="69"/>
      <c r="B76" s="69"/>
      <c r="C76" s="69"/>
      <c r="D76" s="69"/>
      <c r="E76" s="4" t="str">
        <f>IF(Table1[[#This Row],[Entrance Date (if prior to 7/1/24, enter 7/1/24)]]="","-",(_xlfn.DAYS(D76,C76)+1))</f>
        <v>-</v>
      </c>
      <c r="F76" s="74"/>
      <c r="G76" s="38">
        <f>NETWORKDAYS(C76, D76, Instructions!$C$2:$C$51)</f>
        <v>0</v>
      </c>
      <c r="H76" s="69"/>
      <c r="I76" s="69"/>
      <c r="J76" s="76"/>
      <c r="K76" s="76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</row>
    <row r="77" spans="1:29" ht="15.75" x14ac:dyDescent="0.25">
      <c r="A77" s="69"/>
      <c r="B77" s="69"/>
      <c r="C77" s="69"/>
      <c r="D77" s="69"/>
      <c r="E77" s="4" t="str">
        <f>IF(Table1[[#This Row],[Entrance Date (if prior to 7/1/24, enter 7/1/24)]]="","-",(_xlfn.DAYS(D77,C77)+1))</f>
        <v>-</v>
      </c>
      <c r="F77" s="74"/>
      <c r="G77" s="38">
        <f>NETWORKDAYS(C77, D77, Instructions!$C$2:$C$51)</f>
        <v>0</v>
      </c>
      <c r="H77" s="69"/>
      <c r="I77" s="69"/>
      <c r="J77" s="76"/>
      <c r="K77" s="76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</row>
    <row r="78" spans="1:29" ht="15.75" x14ac:dyDescent="0.25">
      <c r="A78" s="69"/>
      <c r="B78" s="69"/>
      <c r="C78" s="69"/>
      <c r="D78" s="69"/>
      <c r="E78" s="4" t="str">
        <f>IF(Table1[[#This Row],[Entrance Date (if prior to 7/1/24, enter 7/1/24)]]="","-",(_xlfn.DAYS(D78,C78)+1))</f>
        <v>-</v>
      </c>
      <c r="F78" s="74"/>
      <c r="G78" s="38">
        <f>NETWORKDAYS(C78, D78, Instructions!$C$2:$C$51)</f>
        <v>0</v>
      </c>
      <c r="H78" s="69"/>
      <c r="I78" s="69"/>
      <c r="J78" s="76"/>
      <c r="K78" s="76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</row>
    <row r="79" spans="1:29" ht="15.75" x14ac:dyDescent="0.25">
      <c r="A79" s="69"/>
      <c r="B79" s="69"/>
      <c r="C79" s="69"/>
      <c r="D79" s="69"/>
      <c r="E79" s="4" t="str">
        <f>IF(Table1[[#This Row],[Entrance Date (if prior to 7/1/24, enter 7/1/24)]]="","-",(_xlfn.DAYS(D79,C79)+1))</f>
        <v>-</v>
      </c>
      <c r="F79" s="74"/>
      <c r="G79" s="38">
        <f>NETWORKDAYS(C79, D79, Instructions!$C$2:$C$51)</f>
        <v>0</v>
      </c>
      <c r="H79" s="69"/>
      <c r="I79" s="69"/>
      <c r="J79" s="76"/>
      <c r="K79" s="76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</row>
    <row r="80" spans="1:29" ht="15.75" x14ac:dyDescent="0.25">
      <c r="A80" s="69"/>
      <c r="B80" s="69"/>
      <c r="C80" s="69"/>
      <c r="D80" s="69"/>
      <c r="E80" s="4" t="str">
        <f>IF(Table1[[#This Row],[Entrance Date (if prior to 7/1/24, enter 7/1/24)]]="","-",(_xlfn.DAYS(D80,C80)+1))</f>
        <v>-</v>
      </c>
      <c r="F80" s="74"/>
      <c r="G80" s="38">
        <f>NETWORKDAYS(C80, D80, Instructions!$C$2:$C$51)</f>
        <v>0</v>
      </c>
      <c r="H80" s="69"/>
      <c r="I80" s="69"/>
      <c r="J80" s="76"/>
      <c r="K80" s="76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</row>
    <row r="81" spans="1:29" ht="15.75" x14ac:dyDescent="0.25">
      <c r="A81" s="69"/>
      <c r="B81" s="69"/>
      <c r="C81" s="69"/>
      <c r="D81" s="69"/>
      <c r="E81" s="4" t="str">
        <f>IF(Table1[[#This Row],[Entrance Date (if prior to 7/1/24, enter 7/1/24)]]="","-",(_xlfn.DAYS(D81,C81)+1))</f>
        <v>-</v>
      </c>
      <c r="F81" s="74"/>
      <c r="G81" s="38">
        <f>NETWORKDAYS(C81, D81, Instructions!$C$2:$C$51)</f>
        <v>0</v>
      </c>
      <c r="H81" s="69"/>
      <c r="I81" s="69"/>
      <c r="J81" s="76"/>
      <c r="K81" s="76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</row>
    <row r="82" spans="1:29" ht="15.75" x14ac:dyDescent="0.25">
      <c r="A82" s="69"/>
      <c r="B82" s="69"/>
      <c r="C82" s="69"/>
      <c r="D82" s="69"/>
      <c r="E82" s="4" t="str">
        <f>IF(Table1[[#This Row],[Entrance Date (if prior to 7/1/24, enter 7/1/24)]]="","-",(_xlfn.DAYS(D82,C82)+1))</f>
        <v>-</v>
      </c>
      <c r="F82" s="74"/>
      <c r="G82" s="38">
        <f>NETWORKDAYS(C82, D82, Instructions!$C$2:$C$51)</f>
        <v>0</v>
      </c>
      <c r="H82" s="69"/>
      <c r="I82" s="69"/>
      <c r="J82" s="76"/>
      <c r="K82" s="76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</row>
    <row r="83" spans="1:29" ht="15.75" x14ac:dyDescent="0.25">
      <c r="A83" s="69"/>
      <c r="B83" s="69"/>
      <c r="C83" s="69"/>
      <c r="D83" s="69"/>
      <c r="E83" s="4" t="str">
        <f>IF(Table1[[#This Row],[Entrance Date (if prior to 7/1/24, enter 7/1/24)]]="","-",(_xlfn.DAYS(D83,C83)+1))</f>
        <v>-</v>
      </c>
      <c r="F83" s="74"/>
      <c r="G83" s="38">
        <f>NETWORKDAYS(C83, D83, Instructions!$C$2:$C$51)</f>
        <v>0</v>
      </c>
      <c r="H83" s="69"/>
      <c r="I83" s="69"/>
      <c r="J83" s="76"/>
      <c r="K83" s="76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</row>
    <row r="84" spans="1:29" ht="15.75" x14ac:dyDescent="0.25">
      <c r="A84" s="69"/>
      <c r="B84" s="69"/>
      <c r="C84" s="69"/>
      <c r="D84" s="69"/>
      <c r="E84" s="4" t="str">
        <f>IF(Table1[[#This Row],[Entrance Date (if prior to 7/1/24, enter 7/1/24)]]="","-",(_xlfn.DAYS(D84,C84)+1))</f>
        <v>-</v>
      </c>
      <c r="F84" s="74"/>
      <c r="G84" s="38">
        <f>NETWORKDAYS(C84, D84, Instructions!$C$2:$C$51)</f>
        <v>0</v>
      </c>
      <c r="H84" s="69"/>
      <c r="I84" s="69"/>
      <c r="J84" s="76"/>
      <c r="K84" s="76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</row>
    <row r="85" spans="1:29" ht="15.75" x14ac:dyDescent="0.25">
      <c r="A85" s="69"/>
      <c r="B85" s="69"/>
      <c r="C85" s="69"/>
      <c r="D85" s="69"/>
      <c r="E85" s="4" t="str">
        <f>IF(Table1[[#This Row],[Entrance Date (if prior to 7/1/24, enter 7/1/24)]]="","-",(_xlfn.DAYS(D85,C85)+1))</f>
        <v>-</v>
      </c>
      <c r="F85" s="74"/>
      <c r="G85" s="38">
        <f>NETWORKDAYS(C85, D85, Instructions!$C$2:$C$51)</f>
        <v>0</v>
      </c>
      <c r="H85" s="69"/>
      <c r="I85" s="69"/>
      <c r="J85" s="76"/>
      <c r="K85" s="76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</row>
    <row r="86" spans="1:29" ht="15.75" x14ac:dyDescent="0.25">
      <c r="A86" s="69"/>
      <c r="B86" s="69"/>
      <c r="C86" s="69"/>
      <c r="D86" s="69"/>
      <c r="E86" s="4" t="str">
        <f>IF(Table1[[#This Row],[Entrance Date (if prior to 7/1/24, enter 7/1/24)]]="","-",(_xlfn.DAYS(D86,C86)+1))</f>
        <v>-</v>
      </c>
      <c r="F86" s="74"/>
      <c r="G86" s="38">
        <f>NETWORKDAYS(C86, D86, Instructions!$C$2:$C$51)</f>
        <v>0</v>
      </c>
      <c r="H86" s="69"/>
      <c r="I86" s="69"/>
      <c r="J86" s="76"/>
      <c r="K86" s="76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</row>
    <row r="87" spans="1:29" ht="15.75" x14ac:dyDescent="0.25">
      <c r="A87" s="69"/>
      <c r="B87" s="69"/>
      <c r="C87" s="69"/>
      <c r="D87" s="69"/>
      <c r="E87" s="4" t="str">
        <f>IF(Table1[[#This Row],[Entrance Date (if prior to 7/1/24, enter 7/1/24)]]="","-",(_xlfn.DAYS(D87,C87)+1))</f>
        <v>-</v>
      </c>
      <c r="F87" s="74"/>
      <c r="G87" s="38">
        <f>NETWORKDAYS(C87, D87, Instructions!$C$2:$C$51)</f>
        <v>0</v>
      </c>
      <c r="H87" s="69"/>
      <c r="I87" s="69"/>
      <c r="J87" s="76"/>
      <c r="K87" s="76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</row>
    <row r="88" spans="1:29" ht="15.75" x14ac:dyDescent="0.25">
      <c r="A88" s="69"/>
      <c r="B88" s="69"/>
      <c r="C88" s="69"/>
      <c r="D88" s="69"/>
      <c r="E88" s="4" t="str">
        <f>IF(Table1[[#This Row],[Entrance Date (if prior to 7/1/24, enter 7/1/24)]]="","-",(_xlfn.DAYS(D88,C88)+1))</f>
        <v>-</v>
      </c>
      <c r="F88" s="74"/>
      <c r="G88" s="38">
        <f>NETWORKDAYS(C88, D88, Instructions!$C$2:$C$51)</f>
        <v>0</v>
      </c>
      <c r="H88" s="69"/>
      <c r="I88" s="69"/>
      <c r="J88" s="76"/>
      <c r="K88" s="76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</row>
    <row r="89" spans="1:29" ht="15.75" x14ac:dyDescent="0.25">
      <c r="A89" s="69"/>
      <c r="B89" s="69"/>
      <c r="C89" s="69"/>
      <c r="D89" s="69"/>
      <c r="E89" s="4" t="str">
        <f>IF(Table1[[#This Row],[Entrance Date (if prior to 7/1/24, enter 7/1/24)]]="","-",(_xlfn.DAYS(D89,C89)+1))</f>
        <v>-</v>
      </c>
      <c r="F89" s="74"/>
      <c r="G89" s="38">
        <f>NETWORKDAYS(C89, D89, Instructions!$C$2:$C$51)</f>
        <v>0</v>
      </c>
      <c r="H89" s="69"/>
      <c r="I89" s="69"/>
      <c r="J89" s="76"/>
      <c r="K89" s="76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</row>
    <row r="90" spans="1:29" ht="15.75" x14ac:dyDescent="0.25">
      <c r="A90" s="69"/>
      <c r="B90" s="69"/>
      <c r="C90" s="69"/>
      <c r="D90" s="69"/>
      <c r="E90" s="4" t="str">
        <f>IF(Table1[[#This Row],[Entrance Date (if prior to 7/1/24, enter 7/1/24)]]="","-",(_xlfn.DAYS(D90,C90)+1))</f>
        <v>-</v>
      </c>
      <c r="F90" s="74"/>
      <c r="G90" s="38">
        <f>NETWORKDAYS(C90, D90, Instructions!$C$2:$C$51)</f>
        <v>0</v>
      </c>
      <c r="H90" s="69"/>
      <c r="I90" s="69"/>
      <c r="J90" s="76"/>
      <c r="K90" s="76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</row>
    <row r="91" spans="1:29" ht="15.75" x14ac:dyDescent="0.25">
      <c r="A91" s="69"/>
      <c r="B91" s="69"/>
      <c r="C91" s="69"/>
      <c r="D91" s="69"/>
      <c r="E91" s="4" t="str">
        <f>IF(Table1[[#This Row],[Entrance Date (if prior to 7/1/24, enter 7/1/24)]]="","-",(_xlfn.DAYS(D91,C91)+1))</f>
        <v>-</v>
      </c>
      <c r="F91" s="74"/>
      <c r="G91" s="38">
        <f>NETWORKDAYS(C91, D91, Instructions!$C$2:$C$51)</f>
        <v>0</v>
      </c>
      <c r="H91" s="69"/>
      <c r="I91" s="69"/>
      <c r="J91" s="76"/>
      <c r="K91" s="76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</row>
    <row r="92" spans="1:29" ht="15.75" x14ac:dyDescent="0.25">
      <c r="A92" s="69"/>
      <c r="B92" s="69"/>
      <c r="C92" s="69"/>
      <c r="D92" s="69"/>
      <c r="E92" s="4" t="str">
        <f>IF(Table1[[#This Row],[Entrance Date (if prior to 7/1/24, enter 7/1/24)]]="","-",(_xlfn.DAYS(D92,C92)+1))</f>
        <v>-</v>
      </c>
      <c r="F92" s="74"/>
      <c r="G92" s="38">
        <f>NETWORKDAYS(C92, D92, Instructions!$C$2:$C$51)</f>
        <v>0</v>
      </c>
      <c r="H92" s="69"/>
      <c r="I92" s="69"/>
      <c r="J92" s="76"/>
      <c r="K92" s="76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</row>
    <row r="93" spans="1:29" ht="15.75" x14ac:dyDescent="0.25">
      <c r="A93" s="69"/>
      <c r="B93" s="69"/>
      <c r="C93" s="69"/>
      <c r="D93" s="69"/>
      <c r="E93" s="4" t="str">
        <f>IF(Table1[[#This Row],[Entrance Date (if prior to 7/1/24, enter 7/1/24)]]="","-",(_xlfn.DAYS(D93,C93)+1))</f>
        <v>-</v>
      </c>
      <c r="F93" s="74"/>
      <c r="G93" s="38">
        <f>NETWORKDAYS(C93, D93, Instructions!$C$2:$C$51)</f>
        <v>0</v>
      </c>
      <c r="H93" s="69"/>
      <c r="I93" s="69"/>
      <c r="J93" s="76"/>
      <c r="K93" s="76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</row>
    <row r="94" spans="1:29" ht="15.75" x14ac:dyDescent="0.25">
      <c r="A94" s="69"/>
      <c r="B94" s="69"/>
      <c r="C94" s="69"/>
      <c r="D94" s="69"/>
      <c r="E94" s="4" t="str">
        <f>IF(Table1[[#This Row],[Entrance Date (if prior to 7/1/24, enter 7/1/24)]]="","-",(_xlfn.DAYS(D94,C94)+1))</f>
        <v>-</v>
      </c>
      <c r="F94" s="74"/>
      <c r="G94" s="38">
        <f>NETWORKDAYS(C94, D94, Instructions!$C$2:$C$51)</f>
        <v>0</v>
      </c>
      <c r="H94" s="69"/>
      <c r="I94" s="69"/>
      <c r="J94" s="76"/>
      <c r="K94" s="76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</row>
    <row r="95" spans="1:29" ht="15.75" x14ac:dyDescent="0.25">
      <c r="A95" s="69"/>
      <c r="B95" s="69"/>
      <c r="C95" s="69"/>
      <c r="D95" s="69"/>
      <c r="E95" s="4" t="str">
        <f>IF(Table1[[#This Row],[Entrance Date (if prior to 7/1/24, enter 7/1/24)]]="","-",(_xlfn.DAYS(D95,C95)+1))</f>
        <v>-</v>
      </c>
      <c r="F95" s="74"/>
      <c r="G95" s="38">
        <f>NETWORKDAYS(C95, D95, Instructions!$C$2:$C$51)</f>
        <v>0</v>
      </c>
      <c r="H95" s="69"/>
      <c r="I95" s="69"/>
      <c r="J95" s="76"/>
      <c r="K95" s="76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</row>
    <row r="96" spans="1:29" ht="15.75" x14ac:dyDescent="0.25">
      <c r="A96" s="69"/>
      <c r="B96" s="69"/>
      <c r="C96" s="69"/>
      <c r="D96" s="69"/>
      <c r="E96" s="4" t="str">
        <f>IF(Table1[[#This Row],[Entrance Date (if prior to 7/1/24, enter 7/1/24)]]="","-",(_xlfn.DAYS(D96,C96)+1))</f>
        <v>-</v>
      </c>
      <c r="F96" s="74"/>
      <c r="G96" s="38">
        <f>NETWORKDAYS(C96, D96, Instructions!$C$2:$C$51)</f>
        <v>0</v>
      </c>
      <c r="H96" s="69"/>
      <c r="I96" s="69"/>
      <c r="J96" s="76"/>
      <c r="K96" s="76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</row>
    <row r="97" spans="1:29" ht="15.75" x14ac:dyDescent="0.25">
      <c r="A97" s="69"/>
      <c r="B97" s="69"/>
      <c r="C97" s="69"/>
      <c r="D97" s="69"/>
      <c r="E97" s="4" t="str">
        <f>IF(Table1[[#This Row],[Entrance Date (if prior to 7/1/24, enter 7/1/24)]]="","-",(_xlfn.DAYS(D97,C97)+1))</f>
        <v>-</v>
      </c>
      <c r="F97" s="74"/>
      <c r="G97" s="38">
        <f>NETWORKDAYS(C97, D97, Instructions!$C$2:$C$51)</f>
        <v>0</v>
      </c>
      <c r="H97" s="69"/>
      <c r="I97" s="69"/>
      <c r="J97" s="76"/>
      <c r="K97" s="76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</row>
    <row r="98" spans="1:29" ht="15.75" x14ac:dyDescent="0.25">
      <c r="A98" s="69"/>
      <c r="B98" s="69"/>
      <c r="C98" s="69"/>
      <c r="D98" s="69"/>
      <c r="E98" s="4" t="str">
        <f>IF(Table1[[#This Row],[Entrance Date (if prior to 7/1/24, enter 7/1/24)]]="","-",(_xlfn.DAYS(D98,C98)+1))</f>
        <v>-</v>
      </c>
      <c r="F98" s="74"/>
      <c r="G98" s="38">
        <f>NETWORKDAYS(C98, D98, Instructions!$C$2:$C$51)</f>
        <v>0</v>
      </c>
      <c r="H98" s="69"/>
      <c r="I98" s="69"/>
      <c r="J98" s="76"/>
      <c r="K98" s="76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</row>
    <row r="99" spans="1:29" ht="15.75" x14ac:dyDescent="0.25">
      <c r="A99" s="69"/>
      <c r="B99" s="69"/>
      <c r="C99" s="69"/>
      <c r="D99" s="69"/>
      <c r="E99" s="4" t="str">
        <f>IF(Table1[[#This Row],[Entrance Date (if prior to 7/1/24, enter 7/1/24)]]="","-",(_xlfn.DAYS(D99,C99)+1))</f>
        <v>-</v>
      </c>
      <c r="F99" s="74"/>
      <c r="G99" s="38">
        <f>NETWORKDAYS(C99, D99, Instructions!$C$2:$C$51)</f>
        <v>0</v>
      </c>
      <c r="H99" s="69"/>
      <c r="I99" s="69"/>
      <c r="J99" s="76"/>
      <c r="K99" s="76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</row>
    <row r="100" spans="1:29" ht="15.75" x14ac:dyDescent="0.25">
      <c r="A100" s="69"/>
      <c r="B100" s="69"/>
      <c r="C100" s="69"/>
      <c r="D100" s="69"/>
      <c r="E100" s="4" t="str">
        <f>IF(Table1[[#This Row],[Entrance Date (if prior to 7/1/24, enter 7/1/24)]]="","-",(_xlfn.DAYS(D100,C100)+1))</f>
        <v>-</v>
      </c>
      <c r="F100" s="74"/>
      <c r="G100" s="38">
        <f>NETWORKDAYS(C100, D100, Instructions!$C$2:$C$51)</f>
        <v>0</v>
      </c>
      <c r="H100" s="69"/>
      <c r="I100" s="69"/>
      <c r="J100" s="76"/>
      <c r="K100" s="76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</row>
    <row r="101" spans="1:29" ht="15.75" x14ac:dyDescent="0.25">
      <c r="A101" s="69"/>
      <c r="B101" s="69"/>
      <c r="C101" s="69"/>
      <c r="D101" s="69"/>
      <c r="E101" s="4" t="str">
        <f>IF(Table1[[#This Row],[Entrance Date (if prior to 7/1/24, enter 7/1/24)]]="","-",(_xlfn.DAYS(D101,C101)+1))</f>
        <v>-</v>
      </c>
      <c r="F101" s="74"/>
      <c r="G101" s="38">
        <f>NETWORKDAYS(C101, D101, Instructions!$C$2:$C$51)</f>
        <v>0</v>
      </c>
      <c r="H101" s="69"/>
      <c r="I101" s="69"/>
      <c r="J101" s="76"/>
      <c r="K101" s="76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</row>
    <row r="102" spans="1:29" ht="15.75" x14ac:dyDescent="0.25">
      <c r="A102" s="69"/>
      <c r="B102" s="69"/>
      <c r="C102" s="69"/>
      <c r="D102" s="69"/>
      <c r="E102" s="4" t="str">
        <f>IF(Table1[[#This Row],[Entrance Date (if prior to 7/1/24, enter 7/1/24)]]="","-",(_xlfn.DAYS(D102,C102)+1))</f>
        <v>-</v>
      </c>
      <c r="F102" s="74"/>
      <c r="G102" s="38">
        <f>NETWORKDAYS(C102, D102, Instructions!$C$2:$C$51)</f>
        <v>0</v>
      </c>
      <c r="H102" s="69"/>
      <c r="I102" s="69"/>
      <c r="J102" s="76"/>
      <c r="K102" s="76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</row>
    <row r="103" spans="1:29" ht="15.75" x14ac:dyDescent="0.25">
      <c r="A103" s="69"/>
      <c r="B103" s="69"/>
      <c r="C103" s="69"/>
      <c r="D103" s="69"/>
      <c r="E103" s="4" t="str">
        <f>IF(Table1[[#This Row],[Entrance Date (if prior to 7/1/24, enter 7/1/24)]]="","-",(_xlfn.DAYS(D103,C103)+1))</f>
        <v>-</v>
      </c>
      <c r="F103" s="74"/>
      <c r="G103" s="38">
        <f>NETWORKDAYS(C103, D103, Instructions!$C$2:$C$51)</f>
        <v>0</v>
      </c>
      <c r="H103" s="69"/>
      <c r="I103" s="69"/>
      <c r="J103" s="76"/>
      <c r="K103" s="76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</row>
    <row r="104" spans="1:29" ht="15.75" x14ac:dyDescent="0.25">
      <c r="A104" s="69"/>
      <c r="B104" s="69"/>
      <c r="C104" s="69"/>
      <c r="D104" s="69"/>
      <c r="E104" s="4" t="str">
        <f>IF(Table1[[#This Row],[Entrance Date (if prior to 7/1/24, enter 7/1/24)]]="","-",(_xlfn.DAYS(D104,C104)+1))</f>
        <v>-</v>
      </c>
      <c r="F104" s="74"/>
      <c r="G104" s="38">
        <f>NETWORKDAYS(C104, D104, Instructions!$C$2:$C$51)</f>
        <v>0</v>
      </c>
      <c r="H104" s="69"/>
      <c r="I104" s="69"/>
      <c r="J104" s="76"/>
      <c r="K104" s="76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</row>
    <row r="105" spans="1:29" ht="15.75" x14ac:dyDescent="0.25">
      <c r="A105" s="69"/>
      <c r="B105" s="69"/>
      <c r="C105" s="69"/>
      <c r="D105" s="69"/>
      <c r="E105" s="4" t="str">
        <f>IF(Table1[[#This Row],[Entrance Date (if prior to 7/1/24, enter 7/1/24)]]="","-",(_xlfn.DAYS(D105,C105)+1))</f>
        <v>-</v>
      </c>
      <c r="F105" s="74"/>
      <c r="G105" s="38">
        <f>NETWORKDAYS(C105, D105, Instructions!$C$2:$C$51)</f>
        <v>0</v>
      </c>
      <c r="H105" s="69"/>
      <c r="I105" s="69"/>
      <c r="J105" s="76"/>
      <c r="K105" s="76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</row>
    <row r="106" spans="1:29" ht="15.75" x14ac:dyDescent="0.25">
      <c r="A106" s="69"/>
      <c r="B106" s="69"/>
      <c r="C106" s="69"/>
      <c r="D106" s="69"/>
      <c r="E106" s="4" t="str">
        <f>IF(Table1[[#This Row],[Entrance Date (if prior to 7/1/24, enter 7/1/24)]]="","-",(_xlfn.DAYS(D106,C106)+1))</f>
        <v>-</v>
      </c>
      <c r="F106" s="74"/>
      <c r="G106" s="38">
        <f>NETWORKDAYS(C106, D106, Instructions!$C$2:$C$51)</f>
        <v>0</v>
      </c>
      <c r="H106" s="69"/>
      <c r="I106" s="69"/>
      <c r="J106" s="76"/>
      <c r="K106" s="76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</row>
    <row r="107" spans="1:29" ht="15.75" x14ac:dyDescent="0.25">
      <c r="A107" s="69"/>
      <c r="B107" s="69"/>
      <c r="C107" s="69"/>
      <c r="D107" s="69"/>
      <c r="E107" s="4" t="str">
        <f>IF(Table1[[#This Row],[Entrance Date (if prior to 7/1/24, enter 7/1/24)]]="","-",(_xlfn.DAYS(D107,C107)+1))</f>
        <v>-</v>
      </c>
      <c r="F107" s="74"/>
      <c r="G107" s="38">
        <f>NETWORKDAYS(C107, D107, Instructions!$C$2:$C$51)</f>
        <v>0</v>
      </c>
      <c r="H107" s="69"/>
      <c r="I107" s="69"/>
      <c r="J107" s="76"/>
      <c r="K107" s="76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</row>
    <row r="108" spans="1:29" ht="15.75" x14ac:dyDescent="0.25">
      <c r="A108" s="69"/>
      <c r="B108" s="69"/>
      <c r="C108" s="69"/>
      <c r="D108" s="69"/>
      <c r="E108" s="4" t="str">
        <f>IF(Table1[[#This Row],[Entrance Date (if prior to 7/1/24, enter 7/1/24)]]="","-",(_xlfn.DAYS(D108,C108)+1))</f>
        <v>-</v>
      </c>
      <c r="F108" s="74"/>
      <c r="G108" s="38">
        <f>NETWORKDAYS(C108, D108, Instructions!$C$2:$C$51)</f>
        <v>0</v>
      </c>
      <c r="H108" s="69"/>
      <c r="I108" s="69"/>
      <c r="J108" s="76"/>
      <c r="K108" s="76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</row>
    <row r="109" spans="1:29" ht="15.75" x14ac:dyDescent="0.25">
      <c r="A109" s="69"/>
      <c r="B109" s="69"/>
      <c r="C109" s="69"/>
      <c r="D109" s="69"/>
      <c r="E109" s="4" t="str">
        <f>IF(Table1[[#This Row],[Entrance Date (if prior to 7/1/24, enter 7/1/24)]]="","-",(_xlfn.DAYS(D109,C109)+1))</f>
        <v>-</v>
      </c>
      <c r="F109" s="74"/>
      <c r="G109" s="38">
        <f>NETWORKDAYS(C109, D109, Instructions!$C$2:$C$51)</f>
        <v>0</v>
      </c>
      <c r="H109" s="69"/>
      <c r="I109" s="69"/>
      <c r="J109" s="76"/>
      <c r="K109" s="76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</row>
    <row r="110" spans="1:29" ht="15.75" x14ac:dyDescent="0.25">
      <c r="A110" s="69"/>
      <c r="B110" s="69"/>
      <c r="C110" s="69"/>
      <c r="D110" s="69"/>
      <c r="E110" s="4" t="str">
        <f>IF(Table1[[#This Row],[Entrance Date (if prior to 7/1/24, enter 7/1/24)]]="","-",(_xlfn.DAYS(D110,C110)+1))</f>
        <v>-</v>
      </c>
      <c r="F110" s="74"/>
      <c r="G110" s="38">
        <f>NETWORKDAYS(C110, D110, Instructions!$C$2:$C$51)</f>
        <v>0</v>
      </c>
      <c r="H110" s="69"/>
      <c r="I110" s="69"/>
      <c r="J110" s="76"/>
      <c r="K110" s="76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</row>
    <row r="111" spans="1:29" ht="15.75" x14ac:dyDescent="0.25">
      <c r="A111" s="69"/>
      <c r="B111" s="69"/>
      <c r="C111" s="69"/>
      <c r="D111" s="69"/>
      <c r="E111" s="4" t="str">
        <f>IF(Table1[[#This Row],[Entrance Date (if prior to 7/1/24, enter 7/1/24)]]="","-",(_xlfn.DAYS(D111,C111)+1))</f>
        <v>-</v>
      </c>
      <c r="F111" s="74"/>
      <c r="G111" s="38">
        <f>NETWORKDAYS(C111, D111, Instructions!$C$2:$C$51)</f>
        <v>0</v>
      </c>
      <c r="H111" s="69"/>
      <c r="I111" s="69"/>
      <c r="J111" s="76"/>
      <c r="K111" s="76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</row>
    <row r="112" spans="1:29" ht="15.75" x14ac:dyDescent="0.25">
      <c r="A112" s="71"/>
      <c r="B112" s="69"/>
      <c r="C112" s="69"/>
      <c r="D112" s="69"/>
      <c r="E112" s="4" t="str">
        <f>IF(Table1[[#This Row],[Entrance Date (if prior to 7/1/24, enter 7/1/24)]]="","-",(_xlfn.DAYS(D112,C112)+1))</f>
        <v>-</v>
      </c>
      <c r="F112" s="74"/>
      <c r="G112" s="38">
        <f>NETWORKDAYS(C112, D112, Instructions!$C$2:$C$51)</f>
        <v>0</v>
      </c>
      <c r="H112" s="69"/>
      <c r="I112" s="69"/>
      <c r="J112" s="76"/>
      <c r="K112" s="76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77"/>
    </row>
    <row r="113" spans="1:29" ht="15.75" x14ac:dyDescent="0.25">
      <c r="A113" s="71"/>
      <c r="B113" s="69"/>
      <c r="C113" s="69"/>
      <c r="D113" s="69"/>
      <c r="E113" s="4" t="str">
        <f>IF(Table1[[#This Row],[Entrance Date (if prior to 7/1/24, enter 7/1/24)]]="","-",(_xlfn.DAYS(D113,C113)+1))</f>
        <v>-</v>
      </c>
      <c r="F113" s="74"/>
      <c r="G113" s="38">
        <f>NETWORKDAYS(C113, D113, Instructions!$C$2:$C$51)</f>
        <v>0</v>
      </c>
      <c r="H113" s="69"/>
      <c r="I113" s="69"/>
      <c r="J113" s="76"/>
      <c r="K113" s="76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77"/>
    </row>
    <row r="114" spans="1:29" ht="15.75" x14ac:dyDescent="0.25">
      <c r="A114" s="71"/>
      <c r="B114" s="69"/>
      <c r="C114" s="69"/>
      <c r="D114" s="69"/>
      <c r="E114" s="4" t="str">
        <f>IF(Table1[[#This Row],[Entrance Date (if prior to 7/1/24, enter 7/1/24)]]="","-",(_xlfn.DAYS(D114,C114)+1))</f>
        <v>-</v>
      </c>
      <c r="F114" s="74"/>
      <c r="G114" s="38">
        <f>NETWORKDAYS(C114, D114, Instructions!$C$2:$C$51)</f>
        <v>0</v>
      </c>
      <c r="H114" s="69"/>
      <c r="I114" s="69"/>
      <c r="J114" s="76"/>
      <c r="K114" s="76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77"/>
    </row>
    <row r="115" spans="1:29" ht="15.75" x14ac:dyDescent="0.25">
      <c r="A115" s="71"/>
      <c r="B115" s="69"/>
      <c r="C115" s="69"/>
      <c r="D115" s="69"/>
      <c r="E115" s="4" t="str">
        <f>IF(Table1[[#This Row],[Entrance Date (if prior to 7/1/24, enter 7/1/24)]]="","-",(_xlfn.DAYS(D115,C115)+1))</f>
        <v>-</v>
      </c>
      <c r="F115" s="74"/>
      <c r="G115" s="38">
        <f>NETWORKDAYS(C115, D115, Instructions!$C$2:$C$51)</f>
        <v>0</v>
      </c>
      <c r="H115" s="69"/>
      <c r="I115" s="69"/>
      <c r="J115" s="76"/>
      <c r="K115" s="76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77"/>
    </row>
    <row r="116" spans="1:29" ht="15.75" x14ac:dyDescent="0.25">
      <c r="A116" s="71"/>
      <c r="B116" s="69"/>
      <c r="C116" s="69"/>
      <c r="D116" s="69"/>
      <c r="E116" s="4" t="str">
        <f>IF(Table1[[#This Row],[Entrance Date (if prior to 7/1/24, enter 7/1/24)]]="","-",(_xlfn.DAYS(D116,C116)+1))</f>
        <v>-</v>
      </c>
      <c r="F116" s="74"/>
      <c r="G116" s="38">
        <f>NETWORKDAYS(C116, D116, Instructions!$C$2:$C$51)</f>
        <v>0</v>
      </c>
      <c r="H116" s="69"/>
      <c r="I116" s="69"/>
      <c r="J116" s="76"/>
      <c r="K116" s="76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77"/>
    </row>
    <row r="117" spans="1:29" ht="15.75" x14ac:dyDescent="0.25">
      <c r="A117" s="71"/>
      <c r="B117" s="69"/>
      <c r="C117" s="69"/>
      <c r="D117" s="69"/>
      <c r="E117" s="4" t="str">
        <f>IF(Table1[[#This Row],[Entrance Date (if prior to 7/1/24, enter 7/1/24)]]="","-",(_xlfn.DAYS(D117,C117)+1))</f>
        <v>-</v>
      </c>
      <c r="F117" s="74"/>
      <c r="G117" s="38">
        <f>NETWORKDAYS(C117, D117, Instructions!$C$2:$C$51)</f>
        <v>0</v>
      </c>
      <c r="H117" s="69"/>
      <c r="I117" s="69"/>
      <c r="J117" s="76"/>
      <c r="K117" s="76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77"/>
    </row>
    <row r="118" spans="1:29" ht="15.75" x14ac:dyDescent="0.25">
      <c r="A118" s="71"/>
      <c r="B118" s="69"/>
      <c r="C118" s="69"/>
      <c r="D118" s="69"/>
      <c r="E118" s="4" t="str">
        <f>IF(Table1[[#This Row],[Entrance Date (if prior to 7/1/24, enter 7/1/24)]]="","-",(_xlfn.DAYS(D118,C118)+1))</f>
        <v>-</v>
      </c>
      <c r="F118" s="74"/>
      <c r="G118" s="38">
        <f>NETWORKDAYS(C118, D118, Instructions!$C$2:$C$51)</f>
        <v>0</v>
      </c>
      <c r="H118" s="69"/>
      <c r="I118" s="69"/>
      <c r="J118" s="76"/>
      <c r="K118" s="76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77"/>
    </row>
    <row r="119" spans="1:29" ht="15.75" x14ac:dyDescent="0.25">
      <c r="A119" s="71"/>
      <c r="B119" s="69"/>
      <c r="C119" s="69"/>
      <c r="D119" s="69"/>
      <c r="E119" s="4" t="str">
        <f>IF(Table1[[#This Row],[Entrance Date (if prior to 7/1/24, enter 7/1/24)]]="","-",(_xlfn.DAYS(D119,C119)+1))</f>
        <v>-</v>
      </c>
      <c r="F119" s="74"/>
      <c r="G119" s="38">
        <f>NETWORKDAYS(C119, D119, Instructions!$C$2:$C$51)</f>
        <v>0</v>
      </c>
      <c r="H119" s="69"/>
      <c r="I119" s="69"/>
      <c r="J119" s="76"/>
      <c r="K119" s="76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77"/>
    </row>
    <row r="120" spans="1:29" ht="15.75" x14ac:dyDescent="0.25">
      <c r="A120" s="71"/>
      <c r="B120" s="69"/>
      <c r="C120" s="69"/>
      <c r="D120" s="69"/>
      <c r="E120" s="4" t="str">
        <f>IF(Table1[[#This Row],[Entrance Date (if prior to 7/1/24, enter 7/1/24)]]="","-",(_xlfn.DAYS(D120,C120)+1))</f>
        <v>-</v>
      </c>
      <c r="F120" s="74"/>
      <c r="G120" s="38">
        <f>NETWORKDAYS(C120, D120, Instructions!$C$2:$C$51)</f>
        <v>0</v>
      </c>
      <c r="H120" s="69"/>
      <c r="I120" s="69"/>
      <c r="J120" s="76"/>
      <c r="K120" s="76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77"/>
    </row>
    <row r="121" spans="1:29" ht="15.75" x14ac:dyDescent="0.25">
      <c r="A121" s="71"/>
      <c r="B121" s="69"/>
      <c r="C121" s="69"/>
      <c r="D121" s="69"/>
      <c r="E121" s="4" t="str">
        <f>IF(Table1[[#This Row],[Entrance Date (if prior to 7/1/24, enter 7/1/24)]]="","-",(_xlfn.DAYS(D121,C121)+1))</f>
        <v>-</v>
      </c>
      <c r="F121" s="74"/>
      <c r="G121" s="38">
        <f>NETWORKDAYS(C121, D121, Instructions!$C$2:$C$51)</f>
        <v>0</v>
      </c>
      <c r="H121" s="69"/>
      <c r="I121" s="69"/>
      <c r="J121" s="76"/>
      <c r="K121" s="76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77"/>
    </row>
    <row r="122" spans="1:29" ht="15.75" x14ac:dyDescent="0.25">
      <c r="A122" s="71"/>
      <c r="B122" s="69"/>
      <c r="C122" s="69"/>
      <c r="D122" s="69"/>
      <c r="E122" s="4" t="str">
        <f>IF(Table1[[#This Row],[Entrance Date (if prior to 7/1/24, enter 7/1/24)]]="","-",(_xlfn.DAYS(D122,C122)+1))</f>
        <v>-</v>
      </c>
      <c r="F122" s="74"/>
      <c r="G122" s="38">
        <f>NETWORKDAYS(C122, D122, Instructions!$C$2:$C$51)</f>
        <v>0</v>
      </c>
      <c r="H122" s="69"/>
      <c r="I122" s="69"/>
      <c r="J122" s="76"/>
      <c r="K122" s="76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77"/>
    </row>
    <row r="123" spans="1:29" ht="15.75" x14ac:dyDescent="0.25">
      <c r="A123" s="71"/>
      <c r="B123" s="69"/>
      <c r="C123" s="69"/>
      <c r="D123" s="69"/>
      <c r="E123" s="4" t="str">
        <f>IF(Table1[[#This Row],[Entrance Date (if prior to 7/1/24, enter 7/1/24)]]="","-",(_xlfn.DAYS(D123,C123)+1))</f>
        <v>-</v>
      </c>
      <c r="F123" s="74"/>
      <c r="G123" s="38">
        <f>NETWORKDAYS(C123, D123, Instructions!$C$2:$C$51)</f>
        <v>0</v>
      </c>
      <c r="H123" s="69"/>
      <c r="I123" s="69"/>
      <c r="J123" s="76"/>
      <c r="K123" s="76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77"/>
    </row>
    <row r="124" spans="1:29" ht="15.75" x14ac:dyDescent="0.25">
      <c r="A124" s="71"/>
      <c r="B124" s="69"/>
      <c r="C124" s="69"/>
      <c r="D124" s="69"/>
      <c r="E124" s="4" t="str">
        <f>IF(Table1[[#This Row],[Entrance Date (if prior to 7/1/24, enter 7/1/24)]]="","-",(_xlfn.DAYS(D124,C124)+1))</f>
        <v>-</v>
      </c>
      <c r="F124" s="74"/>
      <c r="G124" s="38">
        <f>NETWORKDAYS(C124, D124, Instructions!$C$2:$C$51)</f>
        <v>0</v>
      </c>
      <c r="H124" s="69"/>
      <c r="I124" s="69"/>
      <c r="J124" s="76"/>
      <c r="K124" s="76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77"/>
    </row>
    <row r="125" spans="1:29" ht="15.75" x14ac:dyDescent="0.25">
      <c r="A125" s="71"/>
      <c r="B125" s="69"/>
      <c r="C125" s="69"/>
      <c r="D125" s="69"/>
      <c r="E125" s="4" t="str">
        <f>IF(Table1[[#This Row],[Entrance Date (if prior to 7/1/24, enter 7/1/24)]]="","-",(_xlfn.DAYS(D125,C125)+1))</f>
        <v>-</v>
      </c>
      <c r="F125" s="74"/>
      <c r="G125" s="38">
        <f>NETWORKDAYS(C125, D125, Instructions!$C$2:$C$51)</f>
        <v>0</v>
      </c>
      <c r="H125" s="69"/>
      <c r="I125" s="69"/>
      <c r="J125" s="76"/>
      <c r="K125" s="76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77"/>
    </row>
    <row r="126" spans="1:29" ht="15.75" x14ac:dyDescent="0.25">
      <c r="A126" s="71"/>
      <c r="B126" s="69"/>
      <c r="C126" s="69"/>
      <c r="D126" s="69"/>
      <c r="E126" s="4" t="str">
        <f>IF(Table1[[#This Row],[Entrance Date (if prior to 7/1/24, enter 7/1/24)]]="","-",(_xlfn.DAYS(D126,C126)+1))</f>
        <v>-</v>
      </c>
      <c r="F126" s="74"/>
      <c r="G126" s="38">
        <f>NETWORKDAYS(C126, D126, Instructions!$C$2:$C$51)</f>
        <v>0</v>
      </c>
      <c r="H126" s="69"/>
      <c r="I126" s="69"/>
      <c r="J126" s="76"/>
      <c r="K126" s="76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77"/>
    </row>
    <row r="127" spans="1:29" ht="15.75" x14ac:dyDescent="0.25">
      <c r="A127" s="71"/>
      <c r="B127" s="69"/>
      <c r="C127" s="69"/>
      <c r="D127" s="69"/>
      <c r="E127" s="4" t="str">
        <f>IF(Table1[[#This Row],[Entrance Date (if prior to 7/1/24, enter 7/1/24)]]="","-",(_xlfn.DAYS(D127,C127)+1))</f>
        <v>-</v>
      </c>
      <c r="F127" s="74"/>
      <c r="G127" s="38">
        <f>NETWORKDAYS(C127, D127, Instructions!$C$2:$C$51)</f>
        <v>0</v>
      </c>
      <c r="H127" s="69"/>
      <c r="I127" s="69"/>
      <c r="J127" s="76"/>
      <c r="K127" s="76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77"/>
    </row>
    <row r="128" spans="1:29" ht="15.75" x14ac:dyDescent="0.25">
      <c r="A128" s="71"/>
      <c r="B128" s="69"/>
      <c r="C128" s="69"/>
      <c r="D128" s="69"/>
      <c r="E128" s="4" t="str">
        <f>IF(Table1[[#This Row],[Entrance Date (if prior to 7/1/24, enter 7/1/24)]]="","-",(_xlfn.DAYS(D128,C128)+1))</f>
        <v>-</v>
      </c>
      <c r="F128" s="74"/>
      <c r="G128" s="38">
        <f>NETWORKDAYS(C128, D128, Instructions!$C$2:$C$51)</f>
        <v>0</v>
      </c>
      <c r="H128" s="69"/>
      <c r="I128" s="69"/>
      <c r="J128" s="76"/>
      <c r="K128" s="76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77"/>
    </row>
    <row r="129" spans="1:29" ht="15.75" x14ac:dyDescent="0.25">
      <c r="A129" s="71"/>
      <c r="B129" s="69"/>
      <c r="C129" s="69"/>
      <c r="D129" s="69"/>
      <c r="E129" s="4" t="str">
        <f>IF(Table1[[#This Row],[Entrance Date (if prior to 7/1/24, enter 7/1/24)]]="","-",(_xlfn.DAYS(D129,C129)+1))</f>
        <v>-</v>
      </c>
      <c r="F129" s="74"/>
      <c r="G129" s="38">
        <f>NETWORKDAYS(C129, D129, Instructions!$C$2:$C$51)</f>
        <v>0</v>
      </c>
      <c r="H129" s="69"/>
      <c r="I129" s="69"/>
      <c r="J129" s="76"/>
      <c r="K129" s="76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77"/>
    </row>
    <row r="130" spans="1:29" ht="15.75" x14ac:dyDescent="0.25">
      <c r="A130" s="71"/>
      <c r="B130" s="69"/>
      <c r="C130" s="69"/>
      <c r="D130" s="69"/>
      <c r="E130" s="4" t="str">
        <f>IF(Table1[[#This Row],[Entrance Date (if prior to 7/1/24, enter 7/1/24)]]="","-",(_xlfn.DAYS(D130,C130)+1))</f>
        <v>-</v>
      </c>
      <c r="F130" s="74"/>
      <c r="G130" s="38">
        <f>NETWORKDAYS(C130, D130, Instructions!$C$2:$C$51)</f>
        <v>0</v>
      </c>
      <c r="H130" s="69"/>
      <c r="I130" s="69"/>
      <c r="J130" s="76"/>
      <c r="K130" s="76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77"/>
    </row>
    <row r="131" spans="1:29" ht="15.75" x14ac:dyDescent="0.25">
      <c r="A131" s="71"/>
      <c r="B131" s="69"/>
      <c r="C131" s="69"/>
      <c r="D131" s="69"/>
      <c r="E131" s="4" t="str">
        <f>IF(Table1[[#This Row],[Entrance Date (if prior to 7/1/24, enter 7/1/24)]]="","-",(_xlfn.DAYS(D131,C131)+1))</f>
        <v>-</v>
      </c>
      <c r="F131" s="74"/>
      <c r="G131" s="38">
        <f>NETWORKDAYS(C131, D131, Instructions!$C$2:$C$51)</f>
        <v>0</v>
      </c>
      <c r="H131" s="69"/>
      <c r="I131" s="69"/>
      <c r="J131" s="76"/>
      <c r="K131" s="76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77"/>
    </row>
    <row r="132" spans="1:29" ht="15.75" x14ac:dyDescent="0.25">
      <c r="A132" s="71"/>
      <c r="B132" s="69"/>
      <c r="C132" s="69"/>
      <c r="D132" s="69"/>
      <c r="E132" s="4" t="str">
        <f>IF(Table1[[#This Row],[Entrance Date (if prior to 7/1/24, enter 7/1/24)]]="","-",(_xlfn.DAYS(D132,C132)+1))</f>
        <v>-</v>
      </c>
      <c r="F132" s="74"/>
      <c r="G132" s="38">
        <f>NETWORKDAYS(C132, D132, Instructions!$C$2:$C$51)</f>
        <v>0</v>
      </c>
      <c r="H132" s="69"/>
      <c r="I132" s="69"/>
      <c r="J132" s="76"/>
      <c r="K132" s="76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77"/>
    </row>
    <row r="133" spans="1:29" ht="15.75" x14ac:dyDescent="0.25">
      <c r="A133" s="71"/>
      <c r="B133" s="69"/>
      <c r="C133" s="69"/>
      <c r="D133" s="69"/>
      <c r="E133" s="4" t="str">
        <f>IF(Table1[[#This Row],[Entrance Date (if prior to 7/1/24, enter 7/1/24)]]="","-",(_xlfn.DAYS(D133,C133)+1))</f>
        <v>-</v>
      </c>
      <c r="F133" s="74"/>
      <c r="G133" s="38">
        <f>NETWORKDAYS(C133, D133, Instructions!$C$2:$C$51)</f>
        <v>0</v>
      </c>
      <c r="H133" s="69"/>
      <c r="I133" s="69"/>
      <c r="J133" s="76"/>
      <c r="K133" s="76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77"/>
    </row>
    <row r="134" spans="1:29" ht="15.75" x14ac:dyDescent="0.25">
      <c r="A134" s="71"/>
      <c r="B134" s="69"/>
      <c r="C134" s="69"/>
      <c r="D134" s="69"/>
      <c r="E134" s="4" t="str">
        <f>IF(Table1[[#This Row],[Entrance Date (if prior to 7/1/24, enter 7/1/24)]]="","-",(_xlfn.DAYS(D134,C134)+1))</f>
        <v>-</v>
      </c>
      <c r="F134" s="74"/>
      <c r="G134" s="38">
        <f>NETWORKDAYS(C134, D134, Instructions!$C$2:$C$51)</f>
        <v>0</v>
      </c>
      <c r="H134" s="69"/>
      <c r="I134" s="69"/>
      <c r="J134" s="76"/>
      <c r="K134" s="76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77"/>
    </row>
    <row r="135" spans="1:29" ht="15.75" x14ac:dyDescent="0.25">
      <c r="A135" s="71"/>
      <c r="B135" s="69"/>
      <c r="C135" s="69"/>
      <c r="D135" s="69"/>
      <c r="E135" s="4" t="str">
        <f>IF(Table1[[#This Row],[Entrance Date (if prior to 7/1/24, enter 7/1/24)]]="","-",(_xlfn.DAYS(D135,C135)+1))</f>
        <v>-</v>
      </c>
      <c r="F135" s="74"/>
      <c r="G135" s="38">
        <f>NETWORKDAYS(C135, D135, Instructions!$C$2:$C$51)</f>
        <v>0</v>
      </c>
      <c r="H135" s="69"/>
      <c r="I135" s="69"/>
      <c r="J135" s="76"/>
      <c r="K135" s="76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77"/>
    </row>
    <row r="136" spans="1:29" ht="15.75" x14ac:dyDescent="0.25">
      <c r="A136" s="71"/>
      <c r="B136" s="69"/>
      <c r="C136" s="69"/>
      <c r="D136" s="69"/>
      <c r="E136" s="4" t="str">
        <f>IF(Table1[[#This Row],[Entrance Date (if prior to 7/1/24, enter 7/1/24)]]="","-",(_xlfn.DAYS(D136,C136)+1))</f>
        <v>-</v>
      </c>
      <c r="F136" s="74"/>
      <c r="G136" s="38">
        <f>NETWORKDAYS(C136, D136, Instructions!$C$2:$C$51)</f>
        <v>0</v>
      </c>
      <c r="H136" s="69"/>
      <c r="I136" s="69"/>
      <c r="J136" s="76"/>
      <c r="K136" s="76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77"/>
    </row>
    <row r="137" spans="1:29" ht="15.75" x14ac:dyDescent="0.25">
      <c r="A137" s="71"/>
      <c r="B137" s="69"/>
      <c r="C137" s="69"/>
      <c r="D137" s="69"/>
      <c r="E137" s="4" t="str">
        <f>IF(Table1[[#This Row],[Entrance Date (if prior to 7/1/24, enter 7/1/24)]]="","-",(_xlfn.DAYS(D137,C137)+1))</f>
        <v>-</v>
      </c>
      <c r="F137" s="74"/>
      <c r="G137" s="38">
        <f>NETWORKDAYS(C137, D137, Instructions!$C$2:$C$51)</f>
        <v>0</v>
      </c>
      <c r="H137" s="69"/>
      <c r="I137" s="69"/>
      <c r="J137" s="76"/>
      <c r="K137" s="76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77"/>
    </row>
    <row r="138" spans="1:29" ht="15.75" x14ac:dyDescent="0.25">
      <c r="A138" s="71"/>
      <c r="B138" s="69"/>
      <c r="C138" s="69"/>
      <c r="D138" s="69"/>
      <c r="E138" s="4" t="str">
        <f>IF(Table1[[#This Row],[Entrance Date (if prior to 7/1/24, enter 7/1/24)]]="","-",(_xlfn.DAYS(D138,C138)+1))</f>
        <v>-</v>
      </c>
      <c r="F138" s="74"/>
      <c r="G138" s="38">
        <f>NETWORKDAYS(C138, D138, Instructions!$C$2:$C$51)</f>
        <v>0</v>
      </c>
      <c r="H138" s="69"/>
      <c r="I138" s="69"/>
      <c r="J138" s="76"/>
      <c r="K138" s="76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77"/>
    </row>
    <row r="139" spans="1:29" ht="15.75" x14ac:dyDescent="0.25">
      <c r="A139" s="71"/>
      <c r="B139" s="69"/>
      <c r="C139" s="69"/>
      <c r="D139" s="69"/>
      <c r="E139" s="4" t="str">
        <f>IF(Table1[[#This Row],[Entrance Date (if prior to 7/1/24, enter 7/1/24)]]="","-",(_xlfn.DAYS(D139,C139)+1))</f>
        <v>-</v>
      </c>
      <c r="F139" s="74"/>
      <c r="G139" s="38">
        <f>NETWORKDAYS(C139, D139, Instructions!$C$2:$C$51)</f>
        <v>0</v>
      </c>
      <c r="H139" s="69"/>
      <c r="I139" s="69"/>
      <c r="J139" s="76"/>
      <c r="K139" s="76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77"/>
    </row>
    <row r="140" spans="1:29" ht="15.75" x14ac:dyDescent="0.25">
      <c r="A140" s="71"/>
      <c r="B140" s="69"/>
      <c r="C140" s="69"/>
      <c r="D140" s="69"/>
      <c r="E140" s="4" t="str">
        <f>IF(Table1[[#This Row],[Entrance Date (if prior to 7/1/24, enter 7/1/24)]]="","-",(_xlfn.DAYS(D140,C140)+1))</f>
        <v>-</v>
      </c>
      <c r="F140" s="74"/>
      <c r="G140" s="38">
        <f>NETWORKDAYS(C140, D140, Instructions!$C$2:$C$51)</f>
        <v>0</v>
      </c>
      <c r="H140" s="69"/>
      <c r="I140" s="69"/>
      <c r="J140" s="76"/>
      <c r="K140" s="76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77"/>
    </row>
    <row r="141" spans="1:29" ht="15.75" x14ac:dyDescent="0.25">
      <c r="A141" s="71"/>
      <c r="B141" s="69"/>
      <c r="C141" s="69"/>
      <c r="D141" s="69"/>
      <c r="E141" s="4" t="str">
        <f>IF(Table1[[#This Row],[Entrance Date (if prior to 7/1/24, enter 7/1/24)]]="","-",(_xlfn.DAYS(D141,C141)+1))</f>
        <v>-</v>
      </c>
      <c r="F141" s="74"/>
      <c r="G141" s="38">
        <f>NETWORKDAYS(C141, D141, Instructions!$C$2:$C$51)</f>
        <v>0</v>
      </c>
      <c r="H141" s="69"/>
      <c r="I141" s="69"/>
      <c r="J141" s="76"/>
      <c r="K141" s="76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77"/>
    </row>
    <row r="142" spans="1:29" ht="15.75" x14ac:dyDescent="0.25">
      <c r="A142" s="71"/>
      <c r="B142" s="69"/>
      <c r="C142" s="69"/>
      <c r="D142" s="69"/>
      <c r="E142" s="4" t="str">
        <f>IF(Table1[[#This Row],[Entrance Date (if prior to 7/1/24, enter 7/1/24)]]="","-",(_xlfn.DAYS(D142,C142)+1))</f>
        <v>-</v>
      </c>
      <c r="F142" s="74"/>
      <c r="G142" s="38">
        <f>NETWORKDAYS(C142, D142, Instructions!$C$2:$C$51)</f>
        <v>0</v>
      </c>
      <c r="H142" s="69"/>
      <c r="I142" s="69"/>
      <c r="J142" s="76"/>
      <c r="K142" s="76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77"/>
    </row>
    <row r="143" spans="1:29" ht="15.75" x14ac:dyDescent="0.25">
      <c r="A143" s="71"/>
      <c r="B143" s="69"/>
      <c r="C143" s="69"/>
      <c r="D143" s="69"/>
      <c r="E143" s="4" t="str">
        <f>IF(Table1[[#This Row],[Entrance Date (if prior to 7/1/24, enter 7/1/24)]]="","-",(_xlfn.DAYS(D143,C143)+1))</f>
        <v>-</v>
      </c>
      <c r="F143" s="74"/>
      <c r="G143" s="38">
        <f>NETWORKDAYS(C143, D143, Instructions!$C$2:$C$51)</f>
        <v>0</v>
      </c>
      <c r="H143" s="69"/>
      <c r="I143" s="69"/>
      <c r="J143" s="76"/>
      <c r="K143" s="76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77"/>
    </row>
    <row r="144" spans="1:29" ht="15.75" x14ac:dyDescent="0.25">
      <c r="A144" s="71"/>
      <c r="B144" s="69"/>
      <c r="C144" s="69"/>
      <c r="D144" s="69"/>
      <c r="E144" s="4" t="str">
        <f>IF(Table1[[#This Row],[Entrance Date (if prior to 7/1/24, enter 7/1/24)]]="","-",(_xlfn.DAYS(D144,C144)+1))</f>
        <v>-</v>
      </c>
      <c r="F144" s="74"/>
      <c r="G144" s="38">
        <f>NETWORKDAYS(C144, D144, Instructions!$C$2:$C$51)</f>
        <v>0</v>
      </c>
      <c r="H144" s="69"/>
      <c r="I144" s="69"/>
      <c r="J144" s="76"/>
      <c r="K144" s="76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77"/>
    </row>
    <row r="145" spans="1:29" ht="15.75" x14ac:dyDescent="0.25">
      <c r="A145" s="71"/>
      <c r="B145" s="69"/>
      <c r="C145" s="69"/>
      <c r="D145" s="69"/>
      <c r="E145" s="4" t="str">
        <f>IF(Table1[[#This Row],[Entrance Date (if prior to 7/1/24, enter 7/1/24)]]="","-",(_xlfn.DAYS(D145,C145)+1))</f>
        <v>-</v>
      </c>
      <c r="F145" s="74"/>
      <c r="G145" s="38">
        <f>NETWORKDAYS(C145, D145, Instructions!$C$2:$C$51)</f>
        <v>0</v>
      </c>
      <c r="H145" s="69"/>
      <c r="I145" s="69"/>
      <c r="J145" s="76"/>
      <c r="K145" s="76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77"/>
    </row>
    <row r="146" spans="1:29" ht="15.75" x14ac:dyDescent="0.25">
      <c r="A146" s="71"/>
      <c r="B146" s="69"/>
      <c r="C146" s="69"/>
      <c r="D146" s="69"/>
      <c r="E146" s="4" t="str">
        <f>IF(Table1[[#This Row],[Entrance Date (if prior to 7/1/24, enter 7/1/24)]]="","-",(_xlfn.DAYS(D146,C146)+1))</f>
        <v>-</v>
      </c>
      <c r="F146" s="74"/>
      <c r="G146" s="38">
        <f>NETWORKDAYS(C146, D146, Instructions!$C$2:$C$51)</f>
        <v>0</v>
      </c>
      <c r="H146" s="69"/>
      <c r="I146" s="69"/>
      <c r="J146" s="76"/>
      <c r="K146" s="76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77"/>
    </row>
    <row r="147" spans="1:29" ht="15.75" x14ac:dyDescent="0.25">
      <c r="A147" s="71"/>
      <c r="B147" s="69"/>
      <c r="C147" s="69"/>
      <c r="D147" s="69"/>
      <c r="E147" s="4" t="str">
        <f>IF(Table1[[#This Row],[Entrance Date (if prior to 7/1/24, enter 7/1/24)]]="","-",(_xlfn.DAYS(D147,C147)+1))</f>
        <v>-</v>
      </c>
      <c r="F147" s="74"/>
      <c r="G147" s="38">
        <f>NETWORKDAYS(C147, D147, Instructions!$C$2:$C$51)</f>
        <v>0</v>
      </c>
      <c r="H147" s="69"/>
      <c r="I147" s="69"/>
      <c r="J147" s="76"/>
      <c r="K147" s="76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77"/>
    </row>
    <row r="148" spans="1:29" ht="15.75" x14ac:dyDescent="0.25">
      <c r="A148" s="71"/>
      <c r="B148" s="69"/>
      <c r="C148" s="69"/>
      <c r="D148" s="69"/>
      <c r="E148" s="4" t="str">
        <f>IF(Table1[[#This Row],[Entrance Date (if prior to 7/1/24, enter 7/1/24)]]="","-",(_xlfn.DAYS(D148,C148)+1))</f>
        <v>-</v>
      </c>
      <c r="F148" s="74"/>
      <c r="G148" s="38">
        <f>NETWORKDAYS(C148, D148, Instructions!$C$2:$C$51)</f>
        <v>0</v>
      </c>
      <c r="H148" s="69"/>
      <c r="I148" s="69"/>
      <c r="J148" s="76"/>
      <c r="K148" s="76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77"/>
    </row>
    <row r="149" spans="1:29" ht="15.75" x14ac:dyDescent="0.25">
      <c r="A149" s="71"/>
      <c r="B149" s="69"/>
      <c r="C149" s="69"/>
      <c r="D149" s="69"/>
      <c r="E149" s="4" t="str">
        <f>IF(Table1[[#This Row],[Entrance Date (if prior to 7/1/24, enter 7/1/24)]]="","-",(_xlfn.DAYS(D149,C149)+1))</f>
        <v>-</v>
      </c>
      <c r="F149" s="74"/>
      <c r="G149" s="38">
        <f>NETWORKDAYS(C149, D149, Instructions!$C$2:$C$51)</f>
        <v>0</v>
      </c>
      <c r="H149" s="69"/>
      <c r="I149" s="69"/>
      <c r="J149" s="76"/>
      <c r="K149" s="76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77"/>
    </row>
    <row r="150" spans="1:29" ht="15.75" x14ac:dyDescent="0.25">
      <c r="A150" s="71"/>
      <c r="B150" s="69"/>
      <c r="C150" s="69"/>
      <c r="D150" s="69"/>
      <c r="E150" s="4" t="str">
        <f>IF(Table1[[#This Row],[Entrance Date (if prior to 7/1/24, enter 7/1/24)]]="","-",(_xlfn.DAYS(D150,C150)+1))</f>
        <v>-</v>
      </c>
      <c r="F150" s="74"/>
      <c r="G150" s="38">
        <f>NETWORKDAYS(C150, D150, Instructions!$C$2:$C$51)</f>
        <v>0</v>
      </c>
      <c r="H150" s="69"/>
      <c r="I150" s="69"/>
      <c r="J150" s="76"/>
      <c r="K150" s="76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77"/>
    </row>
    <row r="151" spans="1:29" ht="15.75" x14ac:dyDescent="0.25">
      <c r="A151" s="71"/>
      <c r="B151" s="69"/>
      <c r="C151" s="69"/>
      <c r="D151" s="69"/>
      <c r="E151" s="4" t="str">
        <f>IF(Table1[[#This Row],[Entrance Date (if prior to 7/1/24, enter 7/1/24)]]="","-",(_xlfn.DAYS(D151,C151)+1))</f>
        <v>-</v>
      </c>
      <c r="F151" s="74"/>
      <c r="G151" s="38">
        <f>NETWORKDAYS(C151, D151, Instructions!$C$2:$C$51)</f>
        <v>0</v>
      </c>
      <c r="H151" s="69"/>
      <c r="I151" s="69"/>
      <c r="J151" s="76"/>
      <c r="K151" s="76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77"/>
    </row>
    <row r="152" spans="1:29" ht="15.75" x14ac:dyDescent="0.25">
      <c r="A152" s="71"/>
      <c r="B152" s="69"/>
      <c r="C152" s="69"/>
      <c r="D152" s="69"/>
      <c r="E152" s="4" t="str">
        <f>IF(Table1[[#This Row],[Entrance Date (if prior to 7/1/24, enter 7/1/24)]]="","-",(_xlfn.DAYS(D152,C152)+1))</f>
        <v>-</v>
      </c>
      <c r="F152" s="74"/>
      <c r="G152" s="38">
        <f>NETWORKDAYS(C152, D152, Instructions!$C$2:$C$51)</f>
        <v>0</v>
      </c>
      <c r="H152" s="69"/>
      <c r="I152" s="69"/>
      <c r="J152" s="76"/>
      <c r="K152" s="76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77"/>
    </row>
    <row r="153" spans="1:29" ht="15.75" x14ac:dyDescent="0.25">
      <c r="A153" s="71"/>
      <c r="B153" s="69"/>
      <c r="C153" s="69"/>
      <c r="D153" s="69"/>
      <c r="E153" s="4" t="str">
        <f>IF(Table1[[#This Row],[Entrance Date (if prior to 7/1/24, enter 7/1/24)]]="","-",(_xlfn.DAYS(D153,C153)+1))</f>
        <v>-</v>
      </c>
      <c r="F153" s="74"/>
      <c r="G153" s="38">
        <f>NETWORKDAYS(C153, D153, Instructions!$C$2:$C$51)</f>
        <v>0</v>
      </c>
      <c r="H153" s="69"/>
      <c r="I153" s="69"/>
      <c r="J153" s="76"/>
      <c r="K153" s="76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77"/>
    </row>
    <row r="154" spans="1:29" ht="15.75" x14ac:dyDescent="0.25">
      <c r="A154" s="71"/>
      <c r="B154" s="69"/>
      <c r="C154" s="69"/>
      <c r="D154" s="69"/>
      <c r="E154" s="4" t="str">
        <f>IF(Table1[[#This Row],[Entrance Date (if prior to 7/1/24, enter 7/1/24)]]="","-",(_xlfn.DAYS(D154,C154)+1))</f>
        <v>-</v>
      </c>
      <c r="F154" s="74"/>
      <c r="G154" s="38">
        <f>NETWORKDAYS(C154, D154, Instructions!$C$2:$C$51)</f>
        <v>0</v>
      </c>
      <c r="H154" s="69"/>
      <c r="I154" s="69"/>
      <c r="J154" s="76"/>
      <c r="K154" s="76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77"/>
    </row>
    <row r="155" spans="1:29" ht="15.75" x14ac:dyDescent="0.25">
      <c r="A155" s="71"/>
      <c r="B155" s="69"/>
      <c r="C155" s="69"/>
      <c r="D155" s="69"/>
      <c r="E155" s="4" t="str">
        <f>IF(Table1[[#This Row],[Entrance Date (if prior to 7/1/24, enter 7/1/24)]]="","-",(_xlfn.DAYS(D155,C155)+1))</f>
        <v>-</v>
      </c>
      <c r="F155" s="74"/>
      <c r="G155" s="38">
        <f>NETWORKDAYS(C155, D155, Instructions!$C$2:$C$51)</f>
        <v>0</v>
      </c>
      <c r="H155" s="69"/>
      <c r="I155" s="69"/>
      <c r="J155" s="76"/>
      <c r="K155" s="76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77"/>
    </row>
    <row r="156" spans="1:29" ht="15.75" x14ac:dyDescent="0.25">
      <c r="A156" s="71"/>
      <c r="B156" s="69"/>
      <c r="C156" s="69"/>
      <c r="D156" s="69"/>
      <c r="E156" s="4" t="str">
        <f>IF(Table1[[#This Row],[Entrance Date (if prior to 7/1/24, enter 7/1/24)]]="","-",(_xlfn.DAYS(D156,C156)+1))</f>
        <v>-</v>
      </c>
      <c r="F156" s="74"/>
      <c r="G156" s="38">
        <f>NETWORKDAYS(C156, D156, Instructions!$C$2:$C$51)</f>
        <v>0</v>
      </c>
      <c r="H156" s="69"/>
      <c r="I156" s="69"/>
      <c r="J156" s="76"/>
      <c r="K156" s="76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77"/>
    </row>
    <row r="157" spans="1:29" ht="15.75" x14ac:dyDescent="0.25">
      <c r="A157" s="71"/>
      <c r="B157" s="69"/>
      <c r="C157" s="69"/>
      <c r="D157" s="69"/>
      <c r="E157" s="4" t="str">
        <f>IF(Table1[[#This Row],[Entrance Date (if prior to 7/1/24, enter 7/1/24)]]="","-",(_xlfn.DAYS(D157,C157)+1))</f>
        <v>-</v>
      </c>
      <c r="F157" s="74"/>
      <c r="G157" s="38">
        <f>NETWORKDAYS(C157, D157, Instructions!$C$2:$C$51)</f>
        <v>0</v>
      </c>
      <c r="H157" s="69"/>
      <c r="I157" s="69"/>
      <c r="J157" s="76"/>
      <c r="K157" s="76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77"/>
    </row>
    <row r="158" spans="1:29" ht="15.75" x14ac:dyDescent="0.25">
      <c r="A158" s="71"/>
      <c r="B158" s="69"/>
      <c r="C158" s="69"/>
      <c r="D158" s="69"/>
      <c r="E158" s="4" t="str">
        <f>IF(Table1[[#This Row],[Entrance Date (if prior to 7/1/24, enter 7/1/24)]]="","-",(_xlfn.DAYS(D158,C158)+1))</f>
        <v>-</v>
      </c>
      <c r="F158" s="74"/>
      <c r="G158" s="38">
        <f>NETWORKDAYS(C158, D158, Instructions!$C$2:$C$51)</f>
        <v>0</v>
      </c>
      <c r="H158" s="69"/>
      <c r="I158" s="69"/>
      <c r="J158" s="76"/>
      <c r="K158" s="76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77"/>
    </row>
    <row r="159" spans="1:29" ht="15.75" x14ac:dyDescent="0.25">
      <c r="A159" s="71"/>
      <c r="B159" s="69"/>
      <c r="C159" s="69"/>
      <c r="D159" s="69"/>
      <c r="E159" s="4" t="str">
        <f>IF(Table1[[#This Row],[Entrance Date (if prior to 7/1/24, enter 7/1/24)]]="","-",(_xlfn.DAYS(D159,C159)+1))</f>
        <v>-</v>
      </c>
      <c r="F159" s="74"/>
      <c r="G159" s="38">
        <f>NETWORKDAYS(C159, D159, Instructions!$C$2:$C$51)</f>
        <v>0</v>
      </c>
      <c r="H159" s="69"/>
      <c r="I159" s="69"/>
      <c r="J159" s="76"/>
      <c r="K159" s="76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77"/>
    </row>
    <row r="160" spans="1:29" ht="15.75" x14ac:dyDescent="0.25">
      <c r="A160" s="71"/>
      <c r="B160" s="69"/>
      <c r="C160" s="69"/>
      <c r="D160" s="69"/>
      <c r="E160" s="4" t="str">
        <f>IF(Table1[[#This Row],[Entrance Date (if prior to 7/1/24, enter 7/1/24)]]="","-",(_xlfn.DAYS(D160,C160)+1))</f>
        <v>-</v>
      </c>
      <c r="F160" s="74"/>
      <c r="G160" s="38">
        <f>NETWORKDAYS(C160, D160, Instructions!$C$2:$C$51)</f>
        <v>0</v>
      </c>
      <c r="H160" s="69"/>
      <c r="I160" s="69"/>
      <c r="J160" s="76"/>
      <c r="K160" s="76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77"/>
    </row>
    <row r="161" spans="1:29" ht="15.75" x14ac:dyDescent="0.25">
      <c r="A161" s="71"/>
      <c r="B161" s="69"/>
      <c r="C161" s="69"/>
      <c r="D161" s="69"/>
      <c r="E161" s="4" t="str">
        <f>IF(Table1[[#This Row],[Entrance Date (if prior to 7/1/24, enter 7/1/24)]]="","-",(_xlfn.DAYS(D161,C161)+1))</f>
        <v>-</v>
      </c>
      <c r="F161" s="74"/>
      <c r="G161" s="38">
        <f>NETWORKDAYS(C161, D161, Instructions!$C$2:$C$51)</f>
        <v>0</v>
      </c>
      <c r="H161" s="69"/>
      <c r="I161" s="69"/>
      <c r="J161" s="76"/>
      <c r="K161" s="76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77"/>
    </row>
    <row r="162" spans="1:29" ht="15.75" x14ac:dyDescent="0.25">
      <c r="A162" s="71"/>
      <c r="B162" s="69"/>
      <c r="C162" s="69"/>
      <c r="D162" s="69"/>
      <c r="E162" s="4" t="str">
        <f>IF(Table1[[#This Row],[Entrance Date (if prior to 7/1/24, enter 7/1/24)]]="","-",(_xlfn.DAYS(D162,C162)+1))</f>
        <v>-</v>
      </c>
      <c r="F162" s="74"/>
      <c r="G162" s="38">
        <f>NETWORKDAYS(C162, D162, Instructions!$C$2:$C$51)</f>
        <v>0</v>
      </c>
      <c r="H162" s="69"/>
      <c r="I162" s="69"/>
      <c r="J162" s="76"/>
      <c r="K162" s="76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77"/>
    </row>
    <row r="163" spans="1:29" ht="15.75" x14ac:dyDescent="0.25">
      <c r="A163" s="71"/>
      <c r="B163" s="69"/>
      <c r="C163" s="69"/>
      <c r="D163" s="69"/>
      <c r="E163" s="4" t="str">
        <f>IF(Table1[[#This Row],[Entrance Date (if prior to 7/1/24, enter 7/1/24)]]="","-",(_xlfn.DAYS(D163,C163)+1))</f>
        <v>-</v>
      </c>
      <c r="F163" s="74"/>
      <c r="G163" s="38">
        <f>NETWORKDAYS(C163, D163, Instructions!$C$2:$C$51)</f>
        <v>0</v>
      </c>
      <c r="H163" s="69"/>
      <c r="I163" s="69"/>
      <c r="J163" s="76"/>
      <c r="K163" s="76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77"/>
    </row>
    <row r="164" spans="1:29" ht="15.75" x14ac:dyDescent="0.25">
      <c r="A164" s="71"/>
      <c r="B164" s="69"/>
      <c r="C164" s="69"/>
      <c r="D164" s="69"/>
      <c r="E164" s="4" t="str">
        <f>IF(Table1[[#This Row],[Entrance Date (if prior to 7/1/24, enter 7/1/24)]]="","-",(_xlfn.DAYS(D164,C164)+1))</f>
        <v>-</v>
      </c>
      <c r="F164" s="74"/>
      <c r="G164" s="38">
        <f>NETWORKDAYS(C164, D164, Instructions!$C$2:$C$51)</f>
        <v>0</v>
      </c>
      <c r="H164" s="69"/>
      <c r="I164" s="69"/>
      <c r="J164" s="76"/>
      <c r="K164" s="76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77"/>
    </row>
    <row r="165" spans="1:29" ht="15.75" x14ac:dyDescent="0.25">
      <c r="A165" s="71"/>
      <c r="B165" s="69"/>
      <c r="C165" s="69"/>
      <c r="D165" s="69"/>
      <c r="E165" s="4" t="str">
        <f>IF(Table1[[#This Row],[Entrance Date (if prior to 7/1/24, enter 7/1/24)]]="","-",(_xlfn.DAYS(D165,C165)+1))</f>
        <v>-</v>
      </c>
      <c r="F165" s="74"/>
      <c r="G165" s="38">
        <f>NETWORKDAYS(C165, D165, Instructions!$C$2:$C$51)</f>
        <v>0</v>
      </c>
      <c r="H165" s="69"/>
      <c r="I165" s="69"/>
      <c r="J165" s="76"/>
      <c r="K165" s="76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77"/>
    </row>
    <row r="166" spans="1:29" ht="15.75" x14ac:dyDescent="0.25">
      <c r="A166" s="71"/>
      <c r="B166" s="69"/>
      <c r="C166" s="69"/>
      <c r="D166" s="69"/>
      <c r="E166" s="4" t="str">
        <f>IF(Table1[[#This Row],[Entrance Date (if prior to 7/1/24, enter 7/1/24)]]="","-",(_xlfn.DAYS(D166,C166)+1))</f>
        <v>-</v>
      </c>
      <c r="F166" s="74"/>
      <c r="G166" s="38">
        <f>NETWORKDAYS(C166, D166, Instructions!$C$2:$C$51)</f>
        <v>0</v>
      </c>
      <c r="H166" s="69"/>
      <c r="I166" s="69"/>
      <c r="J166" s="76"/>
      <c r="K166" s="76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77"/>
    </row>
    <row r="167" spans="1:29" ht="15.75" x14ac:dyDescent="0.25">
      <c r="A167" s="71"/>
      <c r="B167" s="69"/>
      <c r="C167" s="69"/>
      <c r="D167" s="69"/>
      <c r="E167" s="4" t="str">
        <f>IF(Table1[[#This Row],[Entrance Date (if prior to 7/1/24, enter 7/1/24)]]="","-",(_xlfn.DAYS(D167,C167)+1))</f>
        <v>-</v>
      </c>
      <c r="F167" s="74"/>
      <c r="G167" s="38">
        <f>NETWORKDAYS(C167, D167, Instructions!$C$2:$C$51)</f>
        <v>0</v>
      </c>
      <c r="H167" s="69"/>
      <c r="I167" s="69"/>
      <c r="J167" s="76"/>
      <c r="K167" s="76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77"/>
    </row>
    <row r="168" spans="1:29" ht="15.75" x14ac:dyDescent="0.25">
      <c r="A168" s="71"/>
      <c r="B168" s="69"/>
      <c r="C168" s="69"/>
      <c r="D168" s="69"/>
      <c r="E168" s="4" t="str">
        <f>IF(Table1[[#This Row],[Entrance Date (if prior to 7/1/24, enter 7/1/24)]]="","-",(_xlfn.DAYS(D168,C168)+1))</f>
        <v>-</v>
      </c>
      <c r="F168" s="74"/>
      <c r="G168" s="38">
        <f>NETWORKDAYS(C168, D168, Instructions!$C$2:$C$51)</f>
        <v>0</v>
      </c>
      <c r="H168" s="69"/>
      <c r="I168" s="69"/>
      <c r="J168" s="76"/>
      <c r="K168" s="76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77"/>
    </row>
    <row r="169" spans="1:29" ht="15.75" x14ac:dyDescent="0.25">
      <c r="A169" s="71"/>
      <c r="B169" s="69"/>
      <c r="C169" s="69"/>
      <c r="D169" s="69"/>
      <c r="E169" s="4" t="str">
        <f>IF(Table1[[#This Row],[Entrance Date (if prior to 7/1/24, enter 7/1/24)]]="","-",(_xlfn.DAYS(D169,C169)+1))</f>
        <v>-</v>
      </c>
      <c r="F169" s="74"/>
      <c r="G169" s="38">
        <f>NETWORKDAYS(C169, D169, Instructions!$C$2:$C$51)</f>
        <v>0</v>
      </c>
      <c r="H169" s="69"/>
      <c r="I169" s="69"/>
      <c r="J169" s="76"/>
      <c r="K169" s="76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77"/>
    </row>
    <row r="170" spans="1:29" ht="15.75" x14ac:dyDescent="0.25">
      <c r="A170" s="71"/>
      <c r="B170" s="69"/>
      <c r="C170" s="69"/>
      <c r="D170" s="69"/>
      <c r="E170" s="4" t="str">
        <f>IF(Table1[[#This Row],[Entrance Date (if prior to 7/1/24, enter 7/1/24)]]="","-",(_xlfn.DAYS(D170,C170)+1))</f>
        <v>-</v>
      </c>
      <c r="F170" s="74"/>
      <c r="G170" s="38">
        <f>NETWORKDAYS(C170, D170, Instructions!$C$2:$C$51)</f>
        <v>0</v>
      </c>
      <c r="H170" s="69"/>
      <c r="I170" s="69"/>
      <c r="J170" s="76"/>
      <c r="K170" s="76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77"/>
    </row>
    <row r="171" spans="1:29" ht="15.75" x14ac:dyDescent="0.25">
      <c r="A171" s="71"/>
      <c r="B171" s="69"/>
      <c r="C171" s="69"/>
      <c r="D171" s="69"/>
      <c r="E171" s="4" t="str">
        <f>IF(Table1[[#This Row],[Entrance Date (if prior to 7/1/24, enter 7/1/24)]]="","-",(_xlfn.DAYS(D171,C171)+1))</f>
        <v>-</v>
      </c>
      <c r="F171" s="74"/>
      <c r="G171" s="38">
        <f>NETWORKDAYS(C171, D171, Instructions!$C$2:$C$51)</f>
        <v>0</v>
      </c>
      <c r="H171" s="69"/>
      <c r="I171" s="69"/>
      <c r="J171" s="76"/>
      <c r="K171" s="76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77"/>
    </row>
    <row r="172" spans="1:29" ht="15.75" x14ac:dyDescent="0.25">
      <c r="A172" s="71"/>
      <c r="B172" s="69"/>
      <c r="C172" s="69"/>
      <c r="D172" s="69"/>
      <c r="E172" s="4" t="str">
        <f>IF(Table1[[#This Row],[Entrance Date (if prior to 7/1/24, enter 7/1/24)]]="","-",(_xlfn.DAYS(D172,C172)+1))</f>
        <v>-</v>
      </c>
      <c r="F172" s="74"/>
      <c r="G172" s="38">
        <f>NETWORKDAYS(C172, D172, Instructions!$C$2:$C$51)</f>
        <v>0</v>
      </c>
      <c r="H172" s="69"/>
      <c r="I172" s="69"/>
      <c r="J172" s="76"/>
      <c r="K172" s="76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77"/>
    </row>
    <row r="173" spans="1:29" ht="15.75" x14ac:dyDescent="0.25">
      <c r="A173" s="71"/>
      <c r="B173" s="69"/>
      <c r="C173" s="69"/>
      <c r="D173" s="69"/>
      <c r="E173" s="4" t="str">
        <f>IF(Table1[[#This Row],[Entrance Date (if prior to 7/1/24, enter 7/1/24)]]="","-",(_xlfn.DAYS(D173,C173)+1))</f>
        <v>-</v>
      </c>
      <c r="F173" s="74"/>
      <c r="G173" s="38">
        <f>NETWORKDAYS(C173, D173, Instructions!$C$2:$C$51)</f>
        <v>0</v>
      </c>
      <c r="H173" s="69"/>
      <c r="I173" s="69"/>
      <c r="J173" s="76"/>
      <c r="K173" s="76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77"/>
    </row>
    <row r="174" spans="1:29" ht="15.75" x14ac:dyDescent="0.25">
      <c r="A174" s="71"/>
      <c r="B174" s="69"/>
      <c r="C174" s="69"/>
      <c r="D174" s="69"/>
      <c r="E174" s="4" t="str">
        <f>IF(Table1[[#This Row],[Entrance Date (if prior to 7/1/24, enter 7/1/24)]]="","-",(_xlfn.DAYS(D174,C174)+1))</f>
        <v>-</v>
      </c>
      <c r="F174" s="74"/>
      <c r="G174" s="38">
        <f>NETWORKDAYS(C174, D174, Instructions!$C$2:$C$51)</f>
        <v>0</v>
      </c>
      <c r="H174" s="69"/>
      <c r="I174" s="69"/>
      <c r="J174" s="76"/>
      <c r="K174" s="76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77"/>
    </row>
    <row r="175" spans="1:29" ht="15.75" x14ac:dyDescent="0.25">
      <c r="A175" s="71"/>
      <c r="B175" s="69"/>
      <c r="C175" s="69"/>
      <c r="D175" s="69"/>
      <c r="E175" s="4" t="str">
        <f>IF(Table1[[#This Row],[Entrance Date (if prior to 7/1/24, enter 7/1/24)]]="","-",(_xlfn.DAYS(D175,C175)+1))</f>
        <v>-</v>
      </c>
      <c r="F175" s="74"/>
      <c r="G175" s="38">
        <f>NETWORKDAYS(C175, D175, Instructions!$C$2:$C$51)</f>
        <v>0</v>
      </c>
      <c r="H175" s="69"/>
      <c r="I175" s="69"/>
      <c r="J175" s="76"/>
      <c r="K175" s="76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77"/>
    </row>
    <row r="176" spans="1:29" ht="15.75" x14ac:dyDescent="0.25">
      <c r="A176" s="71"/>
      <c r="B176" s="69"/>
      <c r="C176" s="69"/>
      <c r="D176" s="69"/>
      <c r="E176" s="4" t="str">
        <f>IF(Table1[[#This Row],[Entrance Date (if prior to 7/1/24, enter 7/1/24)]]="","-",(_xlfn.DAYS(D176,C176)+1))</f>
        <v>-</v>
      </c>
      <c r="F176" s="74"/>
      <c r="G176" s="38">
        <f>NETWORKDAYS(C176, D176, Instructions!$C$2:$C$51)</f>
        <v>0</v>
      </c>
      <c r="H176" s="69"/>
      <c r="I176" s="69"/>
      <c r="J176" s="76"/>
      <c r="K176" s="76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77"/>
    </row>
    <row r="177" spans="1:29" ht="15.75" x14ac:dyDescent="0.25">
      <c r="A177" s="71"/>
      <c r="B177" s="69"/>
      <c r="C177" s="69"/>
      <c r="D177" s="69"/>
      <c r="E177" s="4" t="str">
        <f>IF(Table1[[#This Row],[Entrance Date (if prior to 7/1/24, enter 7/1/24)]]="","-",(_xlfn.DAYS(D177,C177)+1))</f>
        <v>-</v>
      </c>
      <c r="F177" s="74"/>
      <c r="G177" s="38">
        <f>NETWORKDAYS(C177, D177, Instructions!$C$2:$C$51)</f>
        <v>0</v>
      </c>
      <c r="H177" s="69"/>
      <c r="I177" s="69"/>
      <c r="J177" s="76"/>
      <c r="K177" s="76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77"/>
    </row>
    <row r="178" spans="1:29" ht="15.75" x14ac:dyDescent="0.25">
      <c r="A178" s="71"/>
      <c r="B178" s="69"/>
      <c r="C178" s="69"/>
      <c r="D178" s="69"/>
      <c r="E178" s="4" t="str">
        <f>IF(Table1[[#This Row],[Entrance Date (if prior to 7/1/24, enter 7/1/24)]]="","-",(_xlfn.DAYS(D178,C178)+1))</f>
        <v>-</v>
      </c>
      <c r="F178" s="74"/>
      <c r="G178" s="38">
        <f>NETWORKDAYS(C178, D178, Instructions!$C$2:$C$51)</f>
        <v>0</v>
      </c>
      <c r="H178" s="69"/>
      <c r="I178" s="69"/>
      <c r="J178" s="76"/>
      <c r="K178" s="76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77"/>
    </row>
    <row r="179" spans="1:29" ht="15.75" x14ac:dyDescent="0.25">
      <c r="A179" s="71"/>
      <c r="B179" s="69"/>
      <c r="C179" s="69"/>
      <c r="D179" s="69"/>
      <c r="E179" s="4" t="str">
        <f>IF(Table1[[#This Row],[Entrance Date (if prior to 7/1/24, enter 7/1/24)]]="","-",(_xlfn.DAYS(D179,C179)+1))</f>
        <v>-</v>
      </c>
      <c r="F179" s="74"/>
      <c r="G179" s="38">
        <f>NETWORKDAYS(C179, D179, Instructions!$C$2:$C$51)</f>
        <v>0</v>
      </c>
      <c r="H179" s="69"/>
      <c r="I179" s="69"/>
      <c r="J179" s="76"/>
      <c r="K179" s="76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77"/>
    </row>
    <row r="180" spans="1:29" ht="15.75" x14ac:dyDescent="0.25">
      <c r="A180" s="71"/>
      <c r="B180" s="69"/>
      <c r="C180" s="69"/>
      <c r="D180" s="69"/>
      <c r="E180" s="4" t="str">
        <f>IF(Table1[[#This Row],[Entrance Date (if prior to 7/1/24, enter 7/1/24)]]="","-",(_xlfn.DAYS(D180,C180)+1))</f>
        <v>-</v>
      </c>
      <c r="F180" s="74"/>
      <c r="G180" s="38">
        <f>NETWORKDAYS(C180, D180, Instructions!$C$2:$C$51)</f>
        <v>0</v>
      </c>
      <c r="H180" s="69"/>
      <c r="I180" s="69"/>
      <c r="J180" s="76"/>
      <c r="K180" s="76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77"/>
    </row>
    <row r="181" spans="1:29" ht="15.75" x14ac:dyDescent="0.25">
      <c r="A181" s="71"/>
      <c r="B181" s="69"/>
      <c r="C181" s="69"/>
      <c r="D181" s="69"/>
      <c r="E181" s="4" t="str">
        <f>IF(Table1[[#This Row],[Entrance Date (if prior to 7/1/24, enter 7/1/24)]]="","-",(_xlfn.DAYS(D181,C181)+1))</f>
        <v>-</v>
      </c>
      <c r="F181" s="74"/>
      <c r="G181" s="38">
        <f>NETWORKDAYS(C181, D181, Instructions!$C$2:$C$51)</f>
        <v>0</v>
      </c>
      <c r="H181" s="69"/>
      <c r="I181" s="69"/>
      <c r="J181" s="76"/>
      <c r="K181" s="76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77"/>
    </row>
    <row r="182" spans="1:29" ht="15.75" x14ac:dyDescent="0.25">
      <c r="A182" s="71"/>
      <c r="B182" s="69"/>
      <c r="C182" s="69"/>
      <c r="D182" s="69"/>
      <c r="E182" s="4" t="str">
        <f>IF(Table1[[#This Row],[Entrance Date (if prior to 7/1/24, enter 7/1/24)]]="","-",(_xlfn.DAYS(D182,C182)+1))</f>
        <v>-</v>
      </c>
      <c r="F182" s="74"/>
      <c r="G182" s="38">
        <f>NETWORKDAYS(C182, D182, Instructions!$C$2:$C$51)</f>
        <v>0</v>
      </c>
      <c r="H182" s="69"/>
      <c r="I182" s="69"/>
      <c r="J182" s="76"/>
      <c r="K182" s="76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77"/>
    </row>
    <row r="183" spans="1:29" ht="15.75" x14ac:dyDescent="0.25">
      <c r="A183" s="71"/>
      <c r="B183" s="69"/>
      <c r="C183" s="69"/>
      <c r="D183" s="69"/>
      <c r="E183" s="4" t="str">
        <f>IF(Table1[[#This Row],[Entrance Date (if prior to 7/1/24, enter 7/1/24)]]="","-",(_xlfn.DAYS(D183,C183)+1))</f>
        <v>-</v>
      </c>
      <c r="F183" s="74"/>
      <c r="G183" s="38">
        <f>NETWORKDAYS(C183, D183, Instructions!$C$2:$C$51)</f>
        <v>0</v>
      </c>
      <c r="H183" s="69"/>
      <c r="I183" s="69"/>
      <c r="J183" s="76"/>
      <c r="K183" s="76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77"/>
    </row>
    <row r="184" spans="1:29" ht="15.75" x14ac:dyDescent="0.25">
      <c r="A184" s="71"/>
      <c r="B184" s="69"/>
      <c r="C184" s="69"/>
      <c r="D184" s="69"/>
      <c r="E184" s="4" t="str">
        <f>IF(Table1[[#This Row],[Entrance Date (if prior to 7/1/24, enter 7/1/24)]]="","-",(_xlfn.DAYS(D184,C184)+1))</f>
        <v>-</v>
      </c>
      <c r="F184" s="74"/>
      <c r="G184" s="38">
        <f>NETWORKDAYS(C184, D184, Instructions!$C$2:$C$51)</f>
        <v>0</v>
      </c>
      <c r="H184" s="69"/>
      <c r="I184" s="69"/>
      <c r="J184" s="76"/>
      <c r="K184" s="76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77"/>
    </row>
    <row r="185" spans="1:29" ht="15.75" x14ac:dyDescent="0.25">
      <c r="A185" s="71"/>
      <c r="B185" s="69"/>
      <c r="C185" s="69"/>
      <c r="D185" s="69"/>
      <c r="E185" s="4" t="str">
        <f>IF(Table1[[#This Row],[Entrance Date (if prior to 7/1/24, enter 7/1/24)]]="","-",(_xlfn.DAYS(D185,C185)+1))</f>
        <v>-</v>
      </c>
      <c r="F185" s="74"/>
      <c r="G185" s="38">
        <f>NETWORKDAYS(C185, D185, Instructions!$C$2:$C$51)</f>
        <v>0</v>
      </c>
      <c r="H185" s="69"/>
      <c r="I185" s="69"/>
      <c r="J185" s="76"/>
      <c r="K185" s="76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77"/>
    </row>
    <row r="186" spans="1:29" ht="15.75" x14ac:dyDescent="0.25">
      <c r="A186" s="71"/>
      <c r="B186" s="69"/>
      <c r="C186" s="69"/>
      <c r="D186" s="69"/>
      <c r="E186" s="4" t="str">
        <f>IF(Table1[[#This Row],[Entrance Date (if prior to 7/1/24, enter 7/1/24)]]="","-",(_xlfn.DAYS(D186,C186)+1))</f>
        <v>-</v>
      </c>
      <c r="F186" s="74"/>
      <c r="G186" s="38">
        <f>NETWORKDAYS(C186, D186, Instructions!$C$2:$C$51)</f>
        <v>0</v>
      </c>
      <c r="H186" s="69"/>
      <c r="I186" s="69"/>
      <c r="J186" s="76"/>
      <c r="K186" s="76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77"/>
    </row>
    <row r="187" spans="1:29" ht="15.75" x14ac:dyDescent="0.25">
      <c r="A187" s="71"/>
      <c r="B187" s="69"/>
      <c r="C187" s="69"/>
      <c r="D187" s="69"/>
      <c r="E187" s="4" t="str">
        <f>IF(Table1[[#This Row],[Entrance Date (if prior to 7/1/24, enter 7/1/24)]]="","-",(_xlfn.DAYS(D187,C187)+1))</f>
        <v>-</v>
      </c>
      <c r="F187" s="74"/>
      <c r="G187" s="38">
        <f>NETWORKDAYS(C187, D187, Instructions!$C$2:$C$51)</f>
        <v>0</v>
      </c>
      <c r="H187" s="69"/>
      <c r="I187" s="69"/>
      <c r="J187" s="76"/>
      <c r="K187" s="76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77"/>
    </row>
    <row r="188" spans="1:29" ht="15.75" x14ac:dyDescent="0.25">
      <c r="A188" s="71"/>
      <c r="B188" s="69"/>
      <c r="C188" s="69"/>
      <c r="D188" s="69"/>
      <c r="E188" s="4" t="str">
        <f>IF(Table1[[#This Row],[Entrance Date (if prior to 7/1/24, enter 7/1/24)]]="","-",(_xlfn.DAYS(D188,C188)+1))</f>
        <v>-</v>
      </c>
      <c r="F188" s="74"/>
      <c r="G188" s="38">
        <f>NETWORKDAYS(C188, D188, Instructions!$C$2:$C$51)</f>
        <v>0</v>
      </c>
      <c r="H188" s="69"/>
      <c r="I188" s="69"/>
      <c r="J188" s="76"/>
      <c r="K188" s="76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77"/>
    </row>
    <row r="189" spans="1:29" ht="15.75" x14ac:dyDescent="0.25">
      <c r="A189" s="71"/>
      <c r="B189" s="69"/>
      <c r="C189" s="69"/>
      <c r="D189" s="69"/>
      <c r="E189" s="4" t="str">
        <f>IF(Table1[[#This Row],[Entrance Date (if prior to 7/1/24, enter 7/1/24)]]="","-",(_xlfn.DAYS(D189,C189)+1))</f>
        <v>-</v>
      </c>
      <c r="F189" s="74"/>
      <c r="G189" s="38">
        <f>NETWORKDAYS(C189, D189, Instructions!$C$2:$C$51)</f>
        <v>0</v>
      </c>
      <c r="H189" s="69"/>
      <c r="I189" s="69"/>
      <c r="J189" s="76"/>
      <c r="K189" s="76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77"/>
    </row>
    <row r="190" spans="1:29" ht="15.75" x14ac:dyDescent="0.25">
      <c r="A190" s="71"/>
      <c r="B190" s="69"/>
      <c r="C190" s="69"/>
      <c r="D190" s="69"/>
      <c r="E190" s="4" t="str">
        <f>IF(Table1[[#This Row],[Entrance Date (if prior to 7/1/24, enter 7/1/24)]]="","-",(_xlfn.DAYS(D190,C190)+1))</f>
        <v>-</v>
      </c>
      <c r="F190" s="74"/>
      <c r="G190" s="38">
        <f>NETWORKDAYS(C190, D190, Instructions!$C$2:$C$51)</f>
        <v>0</v>
      </c>
      <c r="H190" s="69"/>
      <c r="I190" s="69"/>
      <c r="J190" s="76"/>
      <c r="K190" s="76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77"/>
    </row>
    <row r="191" spans="1:29" ht="15.75" x14ac:dyDescent="0.25">
      <c r="A191" s="71"/>
      <c r="B191" s="69"/>
      <c r="C191" s="69"/>
      <c r="D191" s="69"/>
      <c r="E191" s="4" t="str">
        <f>IF(Table1[[#This Row],[Entrance Date (if prior to 7/1/24, enter 7/1/24)]]="","-",(_xlfn.DAYS(D191,C191)+1))</f>
        <v>-</v>
      </c>
      <c r="F191" s="74"/>
      <c r="G191" s="38">
        <f>NETWORKDAYS(C191, D191, Instructions!$C$2:$C$51)</f>
        <v>0</v>
      </c>
      <c r="H191" s="69"/>
      <c r="I191" s="69"/>
      <c r="J191" s="76"/>
      <c r="K191" s="76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77"/>
    </row>
    <row r="192" spans="1:29" ht="15.75" x14ac:dyDescent="0.25">
      <c r="A192" s="71"/>
      <c r="B192" s="69"/>
      <c r="C192" s="69"/>
      <c r="D192" s="69"/>
      <c r="E192" s="4" t="str">
        <f>IF(Table1[[#This Row],[Entrance Date (if prior to 7/1/24, enter 7/1/24)]]="","-",(_xlfn.DAYS(D192,C192)+1))</f>
        <v>-</v>
      </c>
      <c r="F192" s="74"/>
      <c r="G192" s="38">
        <f>NETWORKDAYS(C192, D192, Instructions!$C$2:$C$51)</f>
        <v>0</v>
      </c>
      <c r="H192" s="69"/>
      <c r="I192" s="69"/>
      <c r="J192" s="76"/>
      <c r="K192" s="76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77"/>
    </row>
    <row r="193" spans="1:29" ht="15.75" x14ac:dyDescent="0.25">
      <c r="A193" s="71"/>
      <c r="B193" s="69"/>
      <c r="C193" s="69"/>
      <c r="D193" s="69"/>
      <c r="E193" s="4" t="str">
        <f>IF(Table1[[#This Row],[Entrance Date (if prior to 7/1/24, enter 7/1/24)]]="","-",(_xlfn.DAYS(D193,C193)+1))</f>
        <v>-</v>
      </c>
      <c r="F193" s="74"/>
      <c r="G193" s="38">
        <f>NETWORKDAYS(C193, D193, Instructions!$C$2:$C$51)</f>
        <v>0</v>
      </c>
      <c r="H193" s="69"/>
      <c r="I193" s="69"/>
      <c r="J193" s="76"/>
      <c r="K193" s="76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77"/>
    </row>
    <row r="194" spans="1:29" ht="15.75" x14ac:dyDescent="0.25">
      <c r="A194" s="71"/>
      <c r="B194" s="69"/>
      <c r="C194" s="69"/>
      <c r="D194" s="69"/>
      <c r="E194" s="4" t="str">
        <f>IF(Table1[[#This Row],[Entrance Date (if prior to 7/1/24, enter 7/1/24)]]="","-",(_xlfn.DAYS(D194,C194)+1))</f>
        <v>-</v>
      </c>
      <c r="F194" s="74"/>
      <c r="G194" s="38">
        <f>NETWORKDAYS(C194, D194, Instructions!$C$2:$C$51)</f>
        <v>0</v>
      </c>
      <c r="H194" s="69"/>
      <c r="I194" s="69"/>
      <c r="J194" s="76"/>
      <c r="K194" s="76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77"/>
    </row>
    <row r="195" spans="1:29" ht="15.75" x14ac:dyDescent="0.25">
      <c r="A195" s="71"/>
      <c r="B195" s="69"/>
      <c r="C195" s="69"/>
      <c r="D195" s="69"/>
      <c r="E195" s="4" t="str">
        <f>IF(Table1[[#This Row],[Entrance Date (if prior to 7/1/24, enter 7/1/24)]]="","-",(_xlfn.DAYS(D195,C195)+1))</f>
        <v>-</v>
      </c>
      <c r="F195" s="74"/>
      <c r="G195" s="38">
        <f>NETWORKDAYS(C195, D195, Instructions!$C$2:$C$51)</f>
        <v>0</v>
      </c>
      <c r="H195" s="69"/>
      <c r="I195" s="69"/>
      <c r="J195" s="76"/>
      <c r="K195" s="76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77"/>
    </row>
    <row r="196" spans="1:29" ht="15.75" x14ac:dyDescent="0.25">
      <c r="A196" s="71"/>
      <c r="B196" s="69"/>
      <c r="C196" s="69"/>
      <c r="D196" s="69"/>
      <c r="E196" s="4" t="str">
        <f>IF(Table1[[#This Row],[Entrance Date (if prior to 7/1/24, enter 7/1/24)]]="","-",(_xlfn.DAYS(D196,C196)+1))</f>
        <v>-</v>
      </c>
      <c r="F196" s="74"/>
      <c r="G196" s="38">
        <f>NETWORKDAYS(C196, D196, Instructions!$C$2:$C$51)</f>
        <v>0</v>
      </c>
      <c r="H196" s="69"/>
      <c r="I196" s="69"/>
      <c r="J196" s="76"/>
      <c r="K196" s="76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77"/>
    </row>
    <row r="197" spans="1:29" ht="15.75" x14ac:dyDescent="0.25">
      <c r="A197" s="71"/>
      <c r="B197" s="69"/>
      <c r="C197" s="69"/>
      <c r="D197" s="69"/>
      <c r="E197" s="4" t="str">
        <f>IF(Table1[[#This Row],[Entrance Date (if prior to 7/1/24, enter 7/1/24)]]="","-",(_xlfn.DAYS(D197,C197)+1))</f>
        <v>-</v>
      </c>
      <c r="F197" s="74"/>
      <c r="G197" s="38">
        <f>NETWORKDAYS(C197, D197, Instructions!$C$2:$C$51)</f>
        <v>0</v>
      </c>
      <c r="H197" s="69"/>
      <c r="I197" s="69"/>
      <c r="J197" s="76"/>
      <c r="K197" s="76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77"/>
    </row>
    <row r="198" spans="1:29" ht="15.75" x14ac:dyDescent="0.25">
      <c r="A198" s="71"/>
      <c r="B198" s="69"/>
      <c r="C198" s="69"/>
      <c r="D198" s="69"/>
      <c r="E198" s="4" t="str">
        <f>IF(Table1[[#This Row],[Entrance Date (if prior to 7/1/24, enter 7/1/24)]]="","-",(_xlfn.DAYS(D198,C198)+1))</f>
        <v>-</v>
      </c>
      <c r="F198" s="74"/>
      <c r="G198" s="38">
        <f>NETWORKDAYS(C198, D198, Instructions!$C$2:$C$51)</f>
        <v>0</v>
      </c>
      <c r="H198" s="69"/>
      <c r="I198" s="69"/>
      <c r="J198" s="76"/>
      <c r="K198" s="76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77"/>
    </row>
    <row r="199" spans="1:29" ht="15.75" x14ac:dyDescent="0.25">
      <c r="A199" s="71"/>
      <c r="B199" s="69"/>
      <c r="C199" s="69"/>
      <c r="D199" s="69"/>
      <c r="E199" s="4" t="str">
        <f>IF(Table1[[#This Row],[Entrance Date (if prior to 7/1/24, enter 7/1/24)]]="","-",(_xlfn.DAYS(D199,C199)+1))</f>
        <v>-</v>
      </c>
      <c r="F199" s="74"/>
      <c r="G199" s="38">
        <f>NETWORKDAYS(C199, D199, Instructions!$C$2:$C$51)</f>
        <v>0</v>
      </c>
      <c r="H199" s="69"/>
      <c r="I199" s="69"/>
      <c r="J199" s="76"/>
      <c r="K199" s="76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77"/>
    </row>
    <row r="200" spans="1:29" ht="15.75" x14ac:dyDescent="0.25">
      <c r="A200" s="71"/>
      <c r="B200" s="69"/>
      <c r="C200" s="69"/>
      <c r="D200" s="69"/>
      <c r="E200" s="4" t="str">
        <f>IF(Table1[[#This Row],[Entrance Date (if prior to 7/1/24, enter 7/1/24)]]="","-",(_xlfn.DAYS(D200,C200)+1))</f>
        <v>-</v>
      </c>
      <c r="F200" s="74"/>
      <c r="G200" s="38">
        <f>NETWORKDAYS(C200, D200, Instructions!$C$2:$C$51)</f>
        <v>0</v>
      </c>
      <c r="H200" s="69"/>
      <c r="I200" s="69"/>
      <c r="J200" s="76"/>
      <c r="K200" s="76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77"/>
    </row>
    <row r="201" spans="1:29" ht="15.75" x14ac:dyDescent="0.25">
      <c r="A201" s="71"/>
      <c r="B201" s="69"/>
      <c r="C201" s="69"/>
      <c r="D201" s="69"/>
      <c r="E201" s="4" t="str">
        <f>IF(Table1[[#This Row],[Entrance Date (if prior to 7/1/24, enter 7/1/24)]]="","-",(_xlfn.DAYS(D201,C201)+1))</f>
        <v>-</v>
      </c>
      <c r="F201" s="74"/>
      <c r="G201" s="38">
        <f>NETWORKDAYS(C201, D201, Instructions!$C$2:$C$51)</f>
        <v>0</v>
      </c>
      <c r="H201" s="69"/>
      <c r="I201" s="69"/>
      <c r="J201" s="76"/>
      <c r="K201" s="76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77"/>
    </row>
    <row r="202" spans="1:29" ht="15.75" x14ac:dyDescent="0.25">
      <c r="A202" s="71"/>
      <c r="B202" s="69"/>
      <c r="C202" s="69"/>
      <c r="D202" s="69"/>
      <c r="E202" s="4" t="str">
        <f>IF(Table1[[#This Row],[Entrance Date (if prior to 7/1/24, enter 7/1/24)]]="","-",(_xlfn.DAYS(D202,C202)+1))</f>
        <v>-</v>
      </c>
      <c r="F202" s="74"/>
      <c r="G202" s="38">
        <f>NETWORKDAYS(C202, D202, Instructions!$C$2:$C$51)</f>
        <v>0</v>
      </c>
      <c r="H202" s="69"/>
      <c r="I202" s="69"/>
      <c r="J202" s="76"/>
      <c r="K202" s="76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77"/>
    </row>
    <row r="203" spans="1:29" ht="15.75" x14ac:dyDescent="0.25">
      <c r="A203" s="71"/>
      <c r="B203" s="69"/>
      <c r="C203" s="69"/>
      <c r="D203" s="69"/>
      <c r="E203" s="4" t="str">
        <f>IF(Table1[[#This Row],[Entrance Date (if prior to 7/1/24, enter 7/1/24)]]="","-",(_xlfn.DAYS(D203,C203)+1))</f>
        <v>-</v>
      </c>
      <c r="F203" s="74"/>
      <c r="G203" s="38">
        <f>NETWORKDAYS(C203, D203, Instructions!$C$2:$C$51)</f>
        <v>0</v>
      </c>
      <c r="H203" s="69"/>
      <c r="I203" s="69"/>
      <c r="J203" s="76"/>
      <c r="K203" s="76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77"/>
    </row>
    <row r="204" spans="1:29" ht="15.75" x14ac:dyDescent="0.25">
      <c r="A204" s="71"/>
      <c r="B204" s="69"/>
      <c r="C204" s="69"/>
      <c r="D204" s="69"/>
      <c r="E204" s="4" t="str">
        <f>IF(Table1[[#This Row],[Entrance Date (if prior to 7/1/24, enter 7/1/24)]]="","-",(_xlfn.DAYS(D204,C204)+1))</f>
        <v>-</v>
      </c>
      <c r="F204" s="74"/>
      <c r="G204" s="38">
        <f>NETWORKDAYS(C204, D204, Instructions!$C$2:$C$51)</f>
        <v>0</v>
      </c>
      <c r="H204" s="69"/>
      <c r="I204" s="69"/>
      <c r="J204" s="76"/>
      <c r="K204" s="76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77"/>
    </row>
    <row r="205" spans="1:29" ht="15.75" x14ac:dyDescent="0.25">
      <c r="A205" s="71"/>
      <c r="B205" s="69"/>
      <c r="C205" s="69"/>
      <c r="D205" s="69"/>
      <c r="E205" s="4" t="str">
        <f>IF(Table1[[#This Row],[Entrance Date (if prior to 7/1/24, enter 7/1/24)]]="","-",(_xlfn.DAYS(D205,C205)+1))</f>
        <v>-</v>
      </c>
      <c r="F205" s="74"/>
      <c r="G205" s="38">
        <f>NETWORKDAYS(C205, D205, Instructions!$C$2:$C$51)</f>
        <v>0</v>
      </c>
      <c r="H205" s="69"/>
      <c r="I205" s="69"/>
      <c r="J205" s="76"/>
      <c r="K205" s="76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77"/>
    </row>
    <row r="206" spans="1:29" ht="15.75" x14ac:dyDescent="0.25">
      <c r="A206" s="71"/>
      <c r="B206" s="69"/>
      <c r="C206" s="69"/>
      <c r="D206" s="69"/>
      <c r="E206" s="4" t="str">
        <f>IF(Table1[[#This Row],[Entrance Date (if prior to 7/1/24, enter 7/1/24)]]="","-",(_xlfn.DAYS(D206,C206)+1))</f>
        <v>-</v>
      </c>
      <c r="F206" s="74"/>
      <c r="G206" s="38">
        <f>NETWORKDAYS(C206, D206, Instructions!$C$2:$C$51)</f>
        <v>0</v>
      </c>
      <c r="H206" s="69"/>
      <c r="I206" s="69"/>
      <c r="J206" s="76"/>
      <c r="K206" s="76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77"/>
    </row>
    <row r="207" spans="1:29" ht="15.75" x14ac:dyDescent="0.25">
      <c r="A207" s="71"/>
      <c r="B207" s="69"/>
      <c r="C207" s="69"/>
      <c r="D207" s="69"/>
      <c r="E207" s="4" t="str">
        <f>IF(Table1[[#This Row],[Entrance Date (if prior to 7/1/24, enter 7/1/24)]]="","-",(_xlfn.DAYS(D207,C207)+1))</f>
        <v>-</v>
      </c>
      <c r="F207" s="74"/>
      <c r="G207" s="38">
        <f>NETWORKDAYS(C207, D207, Instructions!$C$2:$C$51)</f>
        <v>0</v>
      </c>
      <c r="H207" s="69"/>
      <c r="I207" s="69"/>
      <c r="J207" s="76"/>
      <c r="K207" s="76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77"/>
    </row>
    <row r="208" spans="1:29" ht="15.75" x14ac:dyDescent="0.25">
      <c r="A208" s="71"/>
      <c r="B208" s="69"/>
      <c r="C208" s="69"/>
      <c r="D208" s="69"/>
      <c r="E208" s="4" t="str">
        <f>IF(Table1[[#This Row],[Entrance Date (if prior to 7/1/24, enter 7/1/24)]]="","-",(_xlfn.DAYS(D208,C208)+1))</f>
        <v>-</v>
      </c>
      <c r="F208" s="74"/>
      <c r="G208" s="38">
        <f>NETWORKDAYS(C208, D208, Instructions!$C$2:$C$51)</f>
        <v>0</v>
      </c>
      <c r="H208" s="69"/>
      <c r="I208" s="69"/>
      <c r="J208" s="76"/>
      <c r="K208" s="76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77"/>
    </row>
    <row r="209" spans="1:29" ht="15.75" x14ac:dyDescent="0.25">
      <c r="A209" s="71"/>
      <c r="B209" s="69"/>
      <c r="C209" s="69"/>
      <c r="D209" s="69"/>
      <c r="E209" s="4" t="str">
        <f>IF(Table1[[#This Row],[Entrance Date (if prior to 7/1/24, enter 7/1/24)]]="","-",(_xlfn.DAYS(D209,C209)+1))</f>
        <v>-</v>
      </c>
      <c r="F209" s="74"/>
      <c r="G209" s="38">
        <f>NETWORKDAYS(C209, D209, Instructions!$C$2:$C$51)</f>
        <v>0</v>
      </c>
      <c r="H209" s="69"/>
      <c r="I209" s="69"/>
      <c r="J209" s="76"/>
      <c r="K209" s="76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77"/>
    </row>
    <row r="210" spans="1:29" ht="15.75" x14ac:dyDescent="0.25">
      <c r="A210" s="71"/>
      <c r="B210" s="69"/>
      <c r="C210" s="69"/>
      <c r="D210" s="69"/>
      <c r="E210" s="4" t="str">
        <f>IF(Table1[[#This Row],[Entrance Date (if prior to 7/1/24, enter 7/1/24)]]="","-",(_xlfn.DAYS(D210,C210)+1))</f>
        <v>-</v>
      </c>
      <c r="F210" s="74"/>
      <c r="G210" s="38">
        <f>NETWORKDAYS(C210, D210, Instructions!$C$2:$C$51)</f>
        <v>0</v>
      </c>
      <c r="H210" s="69"/>
      <c r="I210" s="69"/>
      <c r="J210" s="76"/>
      <c r="K210" s="76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77"/>
    </row>
    <row r="211" spans="1:29" ht="15.75" x14ac:dyDescent="0.25">
      <c r="A211" s="71"/>
      <c r="B211" s="69"/>
      <c r="C211" s="69"/>
      <c r="D211" s="69"/>
      <c r="E211" s="4" t="str">
        <f>IF(Table1[[#This Row],[Entrance Date (if prior to 7/1/24, enter 7/1/24)]]="","-",(_xlfn.DAYS(D211,C211)+1))</f>
        <v>-</v>
      </c>
      <c r="F211" s="74"/>
      <c r="G211" s="38">
        <f>NETWORKDAYS(C211, D211, Instructions!$C$2:$C$51)</f>
        <v>0</v>
      </c>
      <c r="H211" s="69"/>
      <c r="I211" s="69"/>
      <c r="J211" s="76"/>
      <c r="K211" s="76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77"/>
    </row>
    <row r="212" spans="1:29" ht="15.75" x14ac:dyDescent="0.25">
      <c r="A212" s="71"/>
      <c r="B212" s="69"/>
      <c r="C212" s="69"/>
      <c r="D212" s="69"/>
      <c r="E212" s="4" t="str">
        <f>IF(Table1[[#This Row],[Entrance Date (if prior to 7/1/24, enter 7/1/24)]]="","-",(_xlfn.DAYS(D212,C212)+1))</f>
        <v>-</v>
      </c>
      <c r="F212" s="74"/>
      <c r="G212" s="38">
        <f>NETWORKDAYS(C212, D212, Instructions!$C$2:$C$51)</f>
        <v>0</v>
      </c>
      <c r="H212" s="69"/>
      <c r="I212" s="69"/>
      <c r="J212" s="76"/>
      <c r="K212" s="76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77"/>
    </row>
    <row r="213" spans="1:29" ht="15.75" x14ac:dyDescent="0.25">
      <c r="A213" s="71"/>
      <c r="B213" s="69"/>
      <c r="C213" s="69"/>
      <c r="D213" s="69"/>
      <c r="E213" s="4" t="str">
        <f>IF(Table1[[#This Row],[Entrance Date (if prior to 7/1/24, enter 7/1/24)]]="","-",(_xlfn.DAYS(D213,C213)+1))</f>
        <v>-</v>
      </c>
      <c r="F213" s="74"/>
      <c r="G213" s="38">
        <f>NETWORKDAYS(C213, D213, Instructions!$C$2:$C$51)</f>
        <v>0</v>
      </c>
      <c r="H213" s="69"/>
      <c r="I213" s="69"/>
      <c r="J213" s="76"/>
      <c r="K213" s="76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77"/>
    </row>
    <row r="214" spans="1:29" ht="15.75" x14ac:dyDescent="0.25">
      <c r="A214" s="71"/>
      <c r="B214" s="69"/>
      <c r="C214" s="69"/>
      <c r="D214" s="69"/>
      <c r="E214" s="4" t="str">
        <f>IF(Table1[[#This Row],[Entrance Date (if prior to 7/1/24, enter 7/1/24)]]="","-",(_xlfn.DAYS(D214,C214)+1))</f>
        <v>-</v>
      </c>
      <c r="F214" s="74"/>
      <c r="G214" s="38">
        <f>NETWORKDAYS(C214, D214, Instructions!$C$2:$C$51)</f>
        <v>0</v>
      </c>
      <c r="H214" s="69"/>
      <c r="I214" s="69"/>
      <c r="J214" s="76"/>
      <c r="K214" s="76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77"/>
    </row>
    <row r="215" spans="1:29" ht="15.75" x14ac:dyDescent="0.25">
      <c r="A215" s="71"/>
      <c r="B215" s="69"/>
      <c r="C215" s="69"/>
      <c r="D215" s="69"/>
      <c r="E215" s="4" t="str">
        <f>IF(Table1[[#This Row],[Entrance Date (if prior to 7/1/24, enter 7/1/24)]]="","-",(_xlfn.DAYS(D215,C215)+1))</f>
        <v>-</v>
      </c>
      <c r="F215" s="74"/>
      <c r="G215" s="38">
        <f>NETWORKDAYS(C215, D215, Instructions!$C$2:$C$51)</f>
        <v>0</v>
      </c>
      <c r="H215" s="69"/>
      <c r="I215" s="69"/>
      <c r="J215" s="76"/>
      <c r="K215" s="76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77"/>
    </row>
    <row r="216" spans="1:29" ht="15.75" x14ac:dyDescent="0.25">
      <c r="A216" s="71"/>
      <c r="B216" s="69"/>
      <c r="C216" s="69"/>
      <c r="D216" s="69"/>
      <c r="E216" s="4" t="str">
        <f>IF(Table1[[#This Row],[Entrance Date (if prior to 7/1/24, enter 7/1/24)]]="","-",(_xlfn.DAYS(D216,C216)+1))</f>
        <v>-</v>
      </c>
      <c r="F216" s="74"/>
      <c r="G216" s="38">
        <f>NETWORKDAYS(C216, D216, Instructions!$C$2:$C$51)</f>
        <v>0</v>
      </c>
      <c r="H216" s="69"/>
      <c r="I216" s="69"/>
      <c r="J216" s="76"/>
      <c r="K216" s="76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77"/>
    </row>
    <row r="217" spans="1:29" ht="15.75" x14ac:dyDescent="0.25">
      <c r="A217" s="71"/>
      <c r="B217" s="69"/>
      <c r="C217" s="69"/>
      <c r="D217" s="69"/>
      <c r="E217" s="4" t="str">
        <f>IF(Table1[[#This Row],[Entrance Date (if prior to 7/1/24, enter 7/1/24)]]="","-",(_xlfn.DAYS(D217,C217)+1))</f>
        <v>-</v>
      </c>
      <c r="F217" s="74"/>
      <c r="G217" s="38">
        <f>NETWORKDAYS(C217, D217, Instructions!$C$2:$C$51)</f>
        <v>0</v>
      </c>
      <c r="H217" s="69"/>
      <c r="I217" s="69"/>
      <c r="J217" s="76"/>
      <c r="K217" s="76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77"/>
    </row>
    <row r="218" spans="1:29" ht="15.75" x14ac:dyDescent="0.25">
      <c r="A218" s="71"/>
      <c r="B218" s="69"/>
      <c r="C218" s="69"/>
      <c r="D218" s="69"/>
      <c r="E218" s="4" t="str">
        <f>IF(Table1[[#This Row],[Entrance Date (if prior to 7/1/24, enter 7/1/24)]]="","-",(_xlfn.DAYS(D218,C218)+1))</f>
        <v>-</v>
      </c>
      <c r="F218" s="74"/>
      <c r="G218" s="38">
        <f>NETWORKDAYS(C218, D218, Instructions!$C$2:$C$51)</f>
        <v>0</v>
      </c>
      <c r="H218" s="69"/>
      <c r="I218" s="69"/>
      <c r="J218" s="76"/>
      <c r="K218" s="76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77"/>
    </row>
    <row r="219" spans="1:29" ht="15.75" x14ac:dyDescent="0.25">
      <c r="A219" s="71"/>
      <c r="B219" s="69"/>
      <c r="C219" s="69"/>
      <c r="D219" s="69"/>
      <c r="E219" s="4" t="str">
        <f>IF(Table1[[#This Row],[Entrance Date (if prior to 7/1/24, enter 7/1/24)]]="","-",(_xlfn.DAYS(D219,C219)+1))</f>
        <v>-</v>
      </c>
      <c r="F219" s="74"/>
      <c r="G219" s="38">
        <f>NETWORKDAYS(C219, D219, Instructions!$C$2:$C$51)</f>
        <v>0</v>
      </c>
      <c r="H219" s="69"/>
      <c r="I219" s="69"/>
      <c r="J219" s="76"/>
      <c r="K219" s="76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77"/>
    </row>
    <row r="220" spans="1:29" ht="15.75" x14ac:dyDescent="0.25">
      <c r="A220" s="71"/>
      <c r="B220" s="69"/>
      <c r="C220" s="69"/>
      <c r="D220" s="69"/>
      <c r="E220" s="4" t="str">
        <f>IF(Table1[[#This Row],[Entrance Date (if prior to 7/1/24, enter 7/1/24)]]="","-",(_xlfn.DAYS(D220,C220)+1))</f>
        <v>-</v>
      </c>
      <c r="F220" s="74"/>
      <c r="G220" s="38">
        <f>NETWORKDAYS(C220, D220, Instructions!$C$2:$C$51)</f>
        <v>0</v>
      </c>
      <c r="H220" s="69"/>
      <c r="I220" s="69"/>
      <c r="J220" s="76"/>
      <c r="K220" s="76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77"/>
    </row>
    <row r="221" spans="1:29" ht="15.75" x14ac:dyDescent="0.25">
      <c r="A221" s="71"/>
      <c r="B221" s="69"/>
      <c r="C221" s="69"/>
      <c r="D221" s="69"/>
      <c r="E221" s="4" t="str">
        <f>IF(Table1[[#This Row],[Entrance Date (if prior to 7/1/24, enter 7/1/24)]]="","-",(_xlfn.DAYS(D221,C221)+1))</f>
        <v>-</v>
      </c>
      <c r="F221" s="74"/>
      <c r="G221" s="38">
        <f>NETWORKDAYS(C221, D221, Instructions!$C$2:$C$51)</f>
        <v>0</v>
      </c>
      <c r="H221" s="69"/>
      <c r="I221" s="69"/>
      <c r="J221" s="76"/>
      <c r="K221" s="76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77"/>
    </row>
    <row r="222" spans="1:29" ht="15.75" x14ac:dyDescent="0.25">
      <c r="A222" s="71"/>
      <c r="B222" s="69"/>
      <c r="C222" s="69"/>
      <c r="D222" s="69"/>
      <c r="E222" s="4" t="str">
        <f>IF(Table1[[#This Row],[Entrance Date (if prior to 7/1/24, enter 7/1/24)]]="","-",(_xlfn.DAYS(D222,C222)+1))</f>
        <v>-</v>
      </c>
      <c r="F222" s="74"/>
      <c r="G222" s="38">
        <f>NETWORKDAYS(C222, D222, Instructions!$C$2:$C$51)</f>
        <v>0</v>
      </c>
      <c r="H222" s="69"/>
      <c r="I222" s="69"/>
      <c r="J222" s="76"/>
      <c r="K222" s="76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77"/>
    </row>
    <row r="223" spans="1:29" ht="15.75" x14ac:dyDescent="0.25">
      <c r="A223" s="71"/>
      <c r="B223" s="69"/>
      <c r="C223" s="69"/>
      <c r="D223" s="69"/>
      <c r="E223" s="4" t="str">
        <f>IF(Table1[[#This Row],[Entrance Date (if prior to 7/1/24, enter 7/1/24)]]="","-",(_xlfn.DAYS(D223,C223)+1))</f>
        <v>-</v>
      </c>
      <c r="F223" s="74"/>
      <c r="G223" s="38">
        <f>NETWORKDAYS(C223, D223, Instructions!$C$2:$C$51)</f>
        <v>0</v>
      </c>
      <c r="H223" s="69"/>
      <c r="I223" s="69"/>
      <c r="J223" s="76"/>
      <c r="K223" s="76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77"/>
    </row>
    <row r="224" spans="1:29" ht="15.75" x14ac:dyDescent="0.25">
      <c r="A224" s="71"/>
      <c r="B224" s="69"/>
      <c r="C224" s="69"/>
      <c r="D224" s="69"/>
      <c r="E224" s="4" t="str">
        <f>IF(Table1[[#This Row],[Entrance Date (if prior to 7/1/24, enter 7/1/24)]]="","-",(_xlfn.DAYS(D224,C224)+1))</f>
        <v>-</v>
      </c>
      <c r="F224" s="74"/>
      <c r="G224" s="38">
        <f>NETWORKDAYS(C224, D224, Instructions!$C$2:$C$51)</f>
        <v>0</v>
      </c>
      <c r="H224" s="69"/>
      <c r="I224" s="69"/>
      <c r="J224" s="76"/>
      <c r="K224" s="76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77"/>
    </row>
    <row r="225" spans="1:29" ht="15.75" x14ac:dyDescent="0.25">
      <c r="A225" s="71"/>
      <c r="B225" s="69"/>
      <c r="C225" s="69"/>
      <c r="D225" s="69"/>
      <c r="E225" s="4" t="str">
        <f>IF(Table1[[#This Row],[Entrance Date (if prior to 7/1/24, enter 7/1/24)]]="","-",(_xlfn.DAYS(D225,C225)+1))</f>
        <v>-</v>
      </c>
      <c r="F225" s="74"/>
      <c r="G225" s="38">
        <f>NETWORKDAYS(C225, D225, Instructions!$C$2:$C$51)</f>
        <v>0</v>
      </c>
      <c r="H225" s="69"/>
      <c r="I225" s="69"/>
      <c r="J225" s="76"/>
      <c r="K225" s="76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77"/>
    </row>
    <row r="226" spans="1:29" ht="15.75" x14ac:dyDescent="0.25">
      <c r="A226" s="71"/>
      <c r="B226" s="69"/>
      <c r="C226" s="69"/>
      <c r="D226" s="69"/>
      <c r="E226" s="4" t="str">
        <f>IF(Table1[[#This Row],[Entrance Date (if prior to 7/1/24, enter 7/1/24)]]="","-",(_xlfn.DAYS(D226,C226)+1))</f>
        <v>-</v>
      </c>
      <c r="F226" s="74"/>
      <c r="G226" s="38">
        <f>NETWORKDAYS(C226, D226, Instructions!$C$2:$C$51)</f>
        <v>0</v>
      </c>
      <c r="H226" s="69"/>
      <c r="I226" s="69"/>
      <c r="J226" s="76"/>
      <c r="K226" s="76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77"/>
    </row>
    <row r="227" spans="1:29" ht="15.75" x14ac:dyDescent="0.25">
      <c r="A227" s="71"/>
      <c r="B227" s="69"/>
      <c r="C227" s="69"/>
      <c r="D227" s="69"/>
      <c r="E227" s="4" t="str">
        <f>IF(Table1[[#This Row],[Entrance Date (if prior to 7/1/24, enter 7/1/24)]]="","-",(_xlfn.DAYS(D227,C227)+1))</f>
        <v>-</v>
      </c>
      <c r="F227" s="74"/>
      <c r="G227" s="38">
        <f>NETWORKDAYS(C227, D227, Instructions!$C$2:$C$51)</f>
        <v>0</v>
      </c>
      <c r="H227" s="69"/>
      <c r="I227" s="69"/>
      <c r="J227" s="76"/>
      <c r="K227" s="76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77"/>
    </row>
    <row r="228" spans="1:29" ht="15.75" x14ac:dyDescent="0.25">
      <c r="A228" s="71"/>
      <c r="B228" s="69"/>
      <c r="C228" s="69"/>
      <c r="D228" s="69"/>
      <c r="E228" s="4" t="str">
        <f>IF(Table1[[#This Row],[Entrance Date (if prior to 7/1/24, enter 7/1/24)]]="","-",(_xlfn.DAYS(D228,C228)+1))</f>
        <v>-</v>
      </c>
      <c r="F228" s="74"/>
      <c r="G228" s="38">
        <f>NETWORKDAYS(C228, D228, Instructions!$C$2:$C$51)</f>
        <v>0</v>
      </c>
      <c r="H228" s="69"/>
      <c r="I228" s="69"/>
      <c r="J228" s="76"/>
      <c r="K228" s="76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77"/>
    </row>
    <row r="229" spans="1:29" ht="15.75" x14ac:dyDescent="0.25">
      <c r="A229" s="71"/>
      <c r="B229" s="69"/>
      <c r="C229" s="69"/>
      <c r="D229" s="69"/>
      <c r="E229" s="4" t="str">
        <f>IF(Table1[[#This Row],[Entrance Date (if prior to 7/1/24, enter 7/1/24)]]="","-",(_xlfn.DAYS(D229,C229)+1))</f>
        <v>-</v>
      </c>
      <c r="F229" s="74"/>
      <c r="G229" s="38">
        <f>NETWORKDAYS(C229, D229, Instructions!$C$2:$C$51)</f>
        <v>0</v>
      </c>
      <c r="H229" s="69"/>
      <c r="I229" s="69"/>
      <c r="J229" s="76"/>
      <c r="K229" s="76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77"/>
    </row>
    <row r="230" spans="1:29" ht="15.75" x14ac:dyDescent="0.25">
      <c r="A230" s="71"/>
      <c r="B230" s="69"/>
      <c r="C230" s="69"/>
      <c r="D230" s="69"/>
      <c r="E230" s="4" t="str">
        <f>IF(Table1[[#This Row],[Entrance Date (if prior to 7/1/24, enter 7/1/24)]]="","-",(_xlfn.DAYS(D230,C230)+1))</f>
        <v>-</v>
      </c>
      <c r="F230" s="74"/>
      <c r="G230" s="38">
        <f>NETWORKDAYS(C230, D230, Instructions!$C$2:$C$51)</f>
        <v>0</v>
      </c>
      <c r="H230" s="69"/>
      <c r="I230" s="69"/>
      <c r="J230" s="76"/>
      <c r="K230" s="76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77"/>
    </row>
    <row r="231" spans="1:29" ht="15.75" x14ac:dyDescent="0.25">
      <c r="A231" s="71"/>
      <c r="B231" s="69"/>
      <c r="C231" s="69"/>
      <c r="D231" s="69"/>
      <c r="E231" s="4" t="str">
        <f>IF(Table1[[#This Row],[Entrance Date (if prior to 7/1/24, enter 7/1/24)]]="","-",(_xlfn.DAYS(D231,C231)+1))</f>
        <v>-</v>
      </c>
      <c r="F231" s="74"/>
      <c r="G231" s="38">
        <f>NETWORKDAYS(C231, D231, Instructions!$C$2:$C$51)</f>
        <v>0</v>
      </c>
      <c r="H231" s="69"/>
      <c r="I231" s="69"/>
      <c r="J231" s="76"/>
      <c r="K231" s="76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77"/>
    </row>
    <row r="232" spans="1:29" ht="15.75" x14ac:dyDescent="0.25">
      <c r="A232" s="71"/>
      <c r="B232" s="69"/>
      <c r="C232" s="69"/>
      <c r="D232" s="69"/>
      <c r="E232" s="4" t="str">
        <f>IF(Table1[[#This Row],[Entrance Date (if prior to 7/1/24, enter 7/1/24)]]="","-",(_xlfn.DAYS(D232,C232)+1))</f>
        <v>-</v>
      </c>
      <c r="F232" s="74"/>
      <c r="G232" s="38">
        <f>NETWORKDAYS(C232, D232, Instructions!$C$2:$C$51)</f>
        <v>0</v>
      </c>
      <c r="H232" s="69"/>
      <c r="I232" s="69"/>
      <c r="J232" s="76"/>
      <c r="K232" s="76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77"/>
    </row>
    <row r="233" spans="1:29" ht="15.75" x14ac:dyDescent="0.25">
      <c r="A233" s="71"/>
      <c r="B233" s="69"/>
      <c r="C233" s="69"/>
      <c r="D233" s="69"/>
      <c r="E233" s="4" t="str">
        <f>IF(Table1[[#This Row],[Entrance Date (if prior to 7/1/24, enter 7/1/24)]]="","-",(_xlfn.DAYS(D233,C233)+1))</f>
        <v>-</v>
      </c>
      <c r="F233" s="74"/>
      <c r="G233" s="38">
        <f>NETWORKDAYS(C233, D233, Instructions!$C$2:$C$51)</f>
        <v>0</v>
      </c>
      <c r="H233" s="69"/>
      <c r="I233" s="69"/>
      <c r="J233" s="76"/>
      <c r="K233" s="76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77"/>
    </row>
    <row r="234" spans="1:29" ht="15.75" x14ac:dyDescent="0.25">
      <c r="A234" s="71"/>
      <c r="B234" s="69"/>
      <c r="C234" s="69"/>
      <c r="D234" s="69"/>
      <c r="E234" s="4" t="str">
        <f>IF(Table1[[#This Row],[Entrance Date (if prior to 7/1/24, enter 7/1/24)]]="","-",(_xlfn.DAYS(D234,C234)+1))</f>
        <v>-</v>
      </c>
      <c r="F234" s="74"/>
      <c r="G234" s="38">
        <f>NETWORKDAYS(C234, D234, Instructions!$C$2:$C$51)</f>
        <v>0</v>
      </c>
      <c r="H234" s="69"/>
      <c r="I234" s="69"/>
      <c r="J234" s="76"/>
      <c r="K234" s="76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77"/>
    </row>
    <row r="235" spans="1:29" ht="15.75" x14ac:dyDescent="0.25">
      <c r="A235" s="71"/>
      <c r="B235" s="69"/>
      <c r="C235" s="69"/>
      <c r="D235" s="69"/>
      <c r="E235" s="4" t="str">
        <f>IF(Table1[[#This Row],[Entrance Date (if prior to 7/1/24, enter 7/1/24)]]="","-",(_xlfn.DAYS(D235,C235)+1))</f>
        <v>-</v>
      </c>
      <c r="F235" s="74"/>
      <c r="G235" s="38">
        <f>NETWORKDAYS(C235, D235, Instructions!$C$2:$C$51)</f>
        <v>0</v>
      </c>
      <c r="H235" s="69"/>
      <c r="I235" s="69"/>
      <c r="J235" s="76"/>
      <c r="K235" s="76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77"/>
    </row>
    <row r="236" spans="1:29" ht="15.75" x14ac:dyDescent="0.25">
      <c r="A236" s="71"/>
      <c r="B236" s="69"/>
      <c r="C236" s="69"/>
      <c r="D236" s="69"/>
      <c r="E236" s="4" t="str">
        <f>IF(Table1[[#This Row],[Entrance Date (if prior to 7/1/24, enter 7/1/24)]]="","-",(_xlfn.DAYS(D236,C236)+1))</f>
        <v>-</v>
      </c>
      <c r="F236" s="74"/>
      <c r="G236" s="38">
        <f>NETWORKDAYS(C236, D236, Instructions!$C$2:$C$51)</f>
        <v>0</v>
      </c>
      <c r="H236" s="69"/>
      <c r="I236" s="69"/>
      <c r="J236" s="76"/>
      <c r="K236" s="76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77"/>
    </row>
    <row r="237" spans="1:29" ht="15.75" x14ac:dyDescent="0.25">
      <c r="A237" s="71"/>
      <c r="B237" s="69"/>
      <c r="C237" s="69"/>
      <c r="D237" s="69"/>
      <c r="E237" s="4" t="str">
        <f>IF(Table1[[#This Row],[Entrance Date (if prior to 7/1/24, enter 7/1/24)]]="","-",(_xlfn.DAYS(D237,C237)+1))</f>
        <v>-</v>
      </c>
      <c r="F237" s="74"/>
      <c r="G237" s="38">
        <f>NETWORKDAYS(C237, D237, Instructions!$C$2:$C$51)</f>
        <v>0</v>
      </c>
      <c r="H237" s="69"/>
      <c r="I237" s="69"/>
      <c r="J237" s="76"/>
      <c r="K237" s="76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77"/>
    </row>
    <row r="238" spans="1:29" ht="15.75" x14ac:dyDescent="0.25">
      <c r="A238" s="71"/>
      <c r="B238" s="69"/>
      <c r="C238" s="69"/>
      <c r="D238" s="69"/>
      <c r="E238" s="4" t="str">
        <f>IF(Table1[[#This Row],[Entrance Date (if prior to 7/1/24, enter 7/1/24)]]="","-",(_xlfn.DAYS(D238,C238)+1))</f>
        <v>-</v>
      </c>
      <c r="F238" s="74"/>
      <c r="G238" s="38">
        <f>NETWORKDAYS(C238, D238, Instructions!$C$2:$C$51)</f>
        <v>0</v>
      </c>
      <c r="H238" s="69"/>
      <c r="I238" s="69"/>
      <c r="J238" s="76"/>
      <c r="K238" s="76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77"/>
    </row>
    <row r="239" spans="1:29" ht="15.75" x14ac:dyDescent="0.25">
      <c r="A239" s="71"/>
      <c r="B239" s="69"/>
      <c r="C239" s="69"/>
      <c r="D239" s="69"/>
      <c r="E239" s="4" t="str">
        <f>IF(Table1[[#This Row],[Entrance Date (if prior to 7/1/24, enter 7/1/24)]]="","-",(_xlfn.DAYS(D239,C239)+1))</f>
        <v>-</v>
      </c>
      <c r="F239" s="74"/>
      <c r="G239" s="38">
        <f>NETWORKDAYS(C239, D239, Instructions!$C$2:$C$51)</f>
        <v>0</v>
      </c>
      <c r="H239" s="69"/>
      <c r="I239" s="69"/>
      <c r="J239" s="76"/>
      <c r="K239" s="76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77"/>
    </row>
    <row r="240" spans="1:29" ht="15.75" x14ac:dyDescent="0.25">
      <c r="A240" s="71"/>
      <c r="B240" s="69"/>
      <c r="C240" s="69"/>
      <c r="D240" s="69"/>
      <c r="E240" s="4" t="str">
        <f>IF(Table1[[#This Row],[Entrance Date (if prior to 7/1/24, enter 7/1/24)]]="","-",(_xlfn.DAYS(D240,C240)+1))</f>
        <v>-</v>
      </c>
      <c r="F240" s="74"/>
      <c r="G240" s="38">
        <f>NETWORKDAYS(C240, D240, Instructions!$C$2:$C$51)</f>
        <v>0</v>
      </c>
      <c r="H240" s="69"/>
      <c r="I240" s="69"/>
      <c r="J240" s="76"/>
      <c r="K240" s="76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77"/>
    </row>
    <row r="241" spans="1:29" ht="15.75" x14ac:dyDescent="0.25">
      <c r="A241" s="71"/>
      <c r="B241" s="69"/>
      <c r="C241" s="69"/>
      <c r="D241" s="69"/>
      <c r="E241" s="4" t="str">
        <f>IF(Table1[[#This Row],[Entrance Date (if prior to 7/1/24, enter 7/1/24)]]="","-",(_xlfn.DAYS(D241,C241)+1))</f>
        <v>-</v>
      </c>
      <c r="F241" s="74"/>
      <c r="G241" s="38">
        <f>NETWORKDAYS(C241, D241, Instructions!$C$2:$C$51)</f>
        <v>0</v>
      </c>
      <c r="H241" s="69"/>
      <c r="I241" s="69"/>
      <c r="J241" s="76"/>
      <c r="K241" s="76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77"/>
    </row>
    <row r="242" spans="1:29" ht="15.75" x14ac:dyDescent="0.25">
      <c r="A242" s="71"/>
      <c r="B242" s="69"/>
      <c r="C242" s="69"/>
      <c r="D242" s="69"/>
      <c r="E242" s="4" t="str">
        <f>IF(Table1[[#This Row],[Entrance Date (if prior to 7/1/24, enter 7/1/24)]]="","-",(_xlfn.DAYS(D242,C242)+1))</f>
        <v>-</v>
      </c>
      <c r="F242" s="74"/>
      <c r="G242" s="38">
        <f>NETWORKDAYS(C242, D242, Instructions!$C$2:$C$51)</f>
        <v>0</v>
      </c>
      <c r="H242" s="69"/>
      <c r="I242" s="69"/>
      <c r="J242" s="76"/>
      <c r="K242" s="76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77"/>
    </row>
    <row r="243" spans="1:29" ht="15.75" x14ac:dyDescent="0.25">
      <c r="A243" s="71"/>
      <c r="B243" s="69"/>
      <c r="C243" s="69"/>
      <c r="D243" s="69"/>
      <c r="E243" s="4" t="str">
        <f>IF(Table1[[#This Row],[Entrance Date (if prior to 7/1/24, enter 7/1/24)]]="","-",(_xlfn.DAYS(D243,C243)+1))</f>
        <v>-</v>
      </c>
      <c r="F243" s="74"/>
      <c r="G243" s="38">
        <f>NETWORKDAYS(C243, D243, Instructions!$C$2:$C$51)</f>
        <v>0</v>
      </c>
      <c r="H243" s="69"/>
      <c r="I243" s="69"/>
      <c r="J243" s="76"/>
      <c r="K243" s="76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77"/>
    </row>
    <row r="244" spans="1:29" ht="15.75" x14ac:dyDescent="0.25">
      <c r="A244" s="71"/>
      <c r="B244" s="69"/>
      <c r="C244" s="69"/>
      <c r="D244" s="69"/>
      <c r="E244" s="4" t="str">
        <f>IF(Table1[[#This Row],[Entrance Date (if prior to 7/1/24, enter 7/1/24)]]="","-",(_xlfn.DAYS(D244,C244)+1))</f>
        <v>-</v>
      </c>
      <c r="F244" s="74"/>
      <c r="G244" s="38">
        <f>NETWORKDAYS(C244, D244, Instructions!$C$2:$C$51)</f>
        <v>0</v>
      </c>
      <c r="H244" s="69"/>
      <c r="I244" s="69"/>
      <c r="J244" s="76"/>
      <c r="K244" s="76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77"/>
    </row>
    <row r="245" spans="1:29" ht="15.75" x14ac:dyDescent="0.25">
      <c r="A245" s="71"/>
      <c r="B245" s="69"/>
      <c r="C245" s="69"/>
      <c r="D245" s="69"/>
      <c r="E245" s="4" t="str">
        <f>IF(Table1[[#This Row],[Entrance Date (if prior to 7/1/24, enter 7/1/24)]]="","-",(_xlfn.DAYS(D245,C245)+1))</f>
        <v>-</v>
      </c>
      <c r="F245" s="74"/>
      <c r="G245" s="38">
        <f>NETWORKDAYS(C245, D245, Instructions!$C$2:$C$51)</f>
        <v>0</v>
      </c>
      <c r="H245" s="69"/>
      <c r="I245" s="69"/>
      <c r="J245" s="76"/>
      <c r="K245" s="76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77"/>
    </row>
    <row r="246" spans="1:29" ht="15.75" x14ac:dyDescent="0.25">
      <c r="A246" s="71"/>
      <c r="B246" s="69"/>
      <c r="C246" s="69"/>
      <c r="D246" s="69"/>
      <c r="E246" s="4" t="str">
        <f>IF(Table1[[#This Row],[Entrance Date (if prior to 7/1/24, enter 7/1/24)]]="","-",(_xlfn.DAYS(D246,C246)+1))</f>
        <v>-</v>
      </c>
      <c r="F246" s="74"/>
      <c r="G246" s="38">
        <f>NETWORKDAYS(C246, D246, Instructions!$C$2:$C$51)</f>
        <v>0</v>
      </c>
      <c r="H246" s="69"/>
      <c r="I246" s="69"/>
      <c r="J246" s="76"/>
      <c r="K246" s="76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77"/>
    </row>
    <row r="247" spans="1:29" ht="15.75" x14ac:dyDescent="0.25">
      <c r="A247" s="71"/>
      <c r="B247" s="69"/>
      <c r="C247" s="69"/>
      <c r="D247" s="69"/>
      <c r="E247" s="4" t="str">
        <f>IF(Table1[[#This Row],[Entrance Date (if prior to 7/1/24, enter 7/1/24)]]="","-",(_xlfn.DAYS(D247,C247)+1))</f>
        <v>-</v>
      </c>
      <c r="F247" s="74"/>
      <c r="G247" s="38">
        <f>NETWORKDAYS(C247, D247, Instructions!$C$2:$C$51)</f>
        <v>0</v>
      </c>
      <c r="H247" s="69"/>
      <c r="I247" s="69"/>
      <c r="J247" s="76"/>
      <c r="K247" s="76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77"/>
    </row>
    <row r="248" spans="1:29" ht="15.75" x14ac:dyDescent="0.25">
      <c r="A248" s="71"/>
      <c r="B248" s="69"/>
      <c r="C248" s="69"/>
      <c r="D248" s="69"/>
      <c r="E248" s="4" t="str">
        <f>IF(Table1[[#This Row],[Entrance Date (if prior to 7/1/24, enter 7/1/24)]]="","-",(_xlfn.DAYS(D248,C248)+1))</f>
        <v>-</v>
      </c>
      <c r="F248" s="74"/>
      <c r="G248" s="38">
        <f>NETWORKDAYS(C248, D248, Instructions!$C$2:$C$51)</f>
        <v>0</v>
      </c>
      <c r="H248" s="69"/>
      <c r="I248" s="69"/>
      <c r="J248" s="76"/>
      <c r="K248" s="76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77"/>
    </row>
    <row r="249" spans="1:29" ht="15.75" x14ac:dyDescent="0.25">
      <c r="A249" s="71"/>
      <c r="B249" s="69"/>
      <c r="C249" s="69"/>
      <c r="D249" s="69"/>
      <c r="E249" s="4" t="str">
        <f>IF(Table1[[#This Row],[Entrance Date (if prior to 7/1/24, enter 7/1/24)]]="","-",(_xlfn.DAYS(D249,C249)+1))</f>
        <v>-</v>
      </c>
      <c r="F249" s="74"/>
      <c r="G249" s="38">
        <f>NETWORKDAYS(C249, D249, Instructions!$C$2:$C$51)</f>
        <v>0</v>
      </c>
      <c r="H249" s="69"/>
      <c r="I249" s="69"/>
      <c r="J249" s="76"/>
      <c r="K249" s="76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77"/>
    </row>
    <row r="250" spans="1:29" ht="15.75" x14ac:dyDescent="0.25">
      <c r="A250" s="71"/>
      <c r="B250" s="69"/>
      <c r="C250" s="69"/>
      <c r="D250" s="69"/>
      <c r="E250" s="4" t="str">
        <f>IF(Table1[[#This Row],[Entrance Date (if prior to 7/1/24, enter 7/1/24)]]="","-",(_xlfn.DAYS(D250,C250)+1))</f>
        <v>-</v>
      </c>
      <c r="F250" s="74"/>
      <c r="G250" s="38">
        <f>NETWORKDAYS(C250, D250, Instructions!$C$2:$C$51)</f>
        <v>0</v>
      </c>
      <c r="H250" s="69"/>
      <c r="I250" s="69"/>
      <c r="J250" s="76"/>
      <c r="K250" s="76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77"/>
    </row>
    <row r="251" spans="1:29" ht="15.75" x14ac:dyDescent="0.25">
      <c r="A251" s="71"/>
      <c r="B251" s="69"/>
      <c r="C251" s="69"/>
      <c r="D251" s="69"/>
      <c r="E251" s="4" t="str">
        <f>IF(Table1[[#This Row],[Entrance Date (if prior to 7/1/24, enter 7/1/24)]]="","-",(_xlfn.DAYS(D251,C251)+1))</f>
        <v>-</v>
      </c>
      <c r="F251" s="74"/>
      <c r="G251" s="38">
        <f>NETWORKDAYS(C251, D251, Instructions!$C$2:$C$51)</f>
        <v>0</v>
      </c>
      <c r="H251" s="69"/>
      <c r="I251" s="69"/>
      <c r="J251" s="76"/>
      <c r="K251" s="76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77"/>
    </row>
    <row r="252" spans="1:29" ht="15.75" x14ac:dyDescent="0.25">
      <c r="A252" s="71"/>
      <c r="B252" s="69"/>
      <c r="C252" s="69"/>
      <c r="D252" s="69"/>
      <c r="E252" s="4" t="str">
        <f>IF(Table1[[#This Row],[Entrance Date (if prior to 7/1/24, enter 7/1/24)]]="","-",(_xlfn.DAYS(D252,C252)+1))</f>
        <v>-</v>
      </c>
      <c r="F252" s="74"/>
      <c r="G252" s="38">
        <f>NETWORKDAYS(C252, D252, Instructions!$C$2:$C$51)</f>
        <v>0</v>
      </c>
      <c r="H252" s="69"/>
      <c r="I252" s="69"/>
      <c r="J252" s="76"/>
      <c r="K252" s="76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77"/>
    </row>
    <row r="253" spans="1:29" ht="15.75" x14ac:dyDescent="0.25">
      <c r="A253" s="71"/>
      <c r="B253" s="69"/>
      <c r="C253" s="69"/>
      <c r="D253" s="69"/>
      <c r="E253" s="4" t="str">
        <f>IF(Table1[[#This Row],[Entrance Date (if prior to 7/1/24, enter 7/1/24)]]="","-",(_xlfn.DAYS(D253,C253)+1))</f>
        <v>-</v>
      </c>
      <c r="F253" s="74"/>
      <c r="G253" s="38">
        <f>NETWORKDAYS(C253, D253, Instructions!$C$2:$C$51)</f>
        <v>0</v>
      </c>
      <c r="H253" s="69"/>
      <c r="I253" s="69"/>
      <c r="J253" s="76"/>
      <c r="K253" s="76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77"/>
    </row>
    <row r="254" spans="1:29" ht="15.75" x14ac:dyDescent="0.25">
      <c r="A254" s="71"/>
      <c r="B254" s="69"/>
      <c r="C254" s="69"/>
      <c r="D254" s="69"/>
      <c r="E254" s="4" t="str">
        <f>IF(Table1[[#This Row],[Entrance Date (if prior to 7/1/24, enter 7/1/24)]]="","-",(_xlfn.DAYS(D254,C254)+1))</f>
        <v>-</v>
      </c>
      <c r="F254" s="74"/>
      <c r="G254" s="38">
        <f>NETWORKDAYS(C254, D254, Instructions!$C$2:$C$51)</f>
        <v>0</v>
      </c>
      <c r="H254" s="69"/>
      <c r="I254" s="69"/>
      <c r="J254" s="76"/>
      <c r="K254" s="76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77"/>
    </row>
    <row r="255" spans="1:29" ht="15.75" x14ac:dyDescent="0.25">
      <c r="A255" s="71"/>
      <c r="B255" s="69"/>
      <c r="C255" s="69"/>
      <c r="D255" s="69"/>
      <c r="E255" s="4" t="str">
        <f>IF(Table1[[#This Row],[Entrance Date (if prior to 7/1/24, enter 7/1/24)]]="","-",(_xlfn.DAYS(D255,C255)+1))</f>
        <v>-</v>
      </c>
      <c r="F255" s="74"/>
      <c r="G255" s="38">
        <f>NETWORKDAYS(C255, D255, Instructions!$C$2:$C$51)</f>
        <v>0</v>
      </c>
      <c r="H255" s="69"/>
      <c r="I255" s="69"/>
      <c r="J255" s="76"/>
      <c r="K255" s="76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77"/>
    </row>
    <row r="256" spans="1:29" ht="15.75" x14ac:dyDescent="0.25">
      <c r="A256" s="71"/>
      <c r="B256" s="69"/>
      <c r="C256" s="69"/>
      <c r="D256" s="69"/>
      <c r="E256" s="4" t="str">
        <f>IF(Table1[[#This Row],[Entrance Date (if prior to 7/1/24, enter 7/1/24)]]="","-",(_xlfn.DAYS(D256,C256)+1))</f>
        <v>-</v>
      </c>
      <c r="F256" s="74"/>
      <c r="G256" s="38">
        <f>NETWORKDAYS(C256, D256, Instructions!$C$2:$C$51)</f>
        <v>0</v>
      </c>
      <c r="H256" s="69"/>
      <c r="I256" s="69"/>
      <c r="J256" s="76"/>
      <c r="K256" s="76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77"/>
    </row>
    <row r="257" spans="1:29" ht="15.75" x14ac:dyDescent="0.25">
      <c r="A257" s="71"/>
      <c r="B257" s="69"/>
      <c r="C257" s="69"/>
      <c r="D257" s="69"/>
      <c r="E257" s="4" t="str">
        <f>IF(Table1[[#This Row],[Entrance Date (if prior to 7/1/24, enter 7/1/24)]]="","-",(_xlfn.DAYS(D257,C257)+1))</f>
        <v>-</v>
      </c>
      <c r="F257" s="74"/>
      <c r="G257" s="38">
        <f>NETWORKDAYS(C257, D257, Instructions!$C$2:$C$51)</f>
        <v>0</v>
      </c>
      <c r="H257" s="69"/>
      <c r="I257" s="69"/>
      <c r="J257" s="76"/>
      <c r="K257" s="76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77"/>
    </row>
    <row r="258" spans="1:29" ht="15.75" x14ac:dyDescent="0.25">
      <c r="A258" s="71"/>
      <c r="B258" s="69"/>
      <c r="C258" s="69"/>
      <c r="D258" s="69"/>
      <c r="E258" s="4" t="str">
        <f>IF(Table1[[#This Row],[Entrance Date (if prior to 7/1/24, enter 7/1/24)]]="","-",(_xlfn.DAYS(D258,C258)+1))</f>
        <v>-</v>
      </c>
      <c r="F258" s="74"/>
      <c r="G258" s="38">
        <f>NETWORKDAYS(C258, D258, Instructions!$C$2:$C$51)</f>
        <v>0</v>
      </c>
      <c r="H258" s="69"/>
      <c r="I258" s="69"/>
      <c r="J258" s="76"/>
      <c r="K258" s="76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77"/>
    </row>
    <row r="259" spans="1:29" ht="15.75" x14ac:dyDescent="0.25">
      <c r="A259" s="71"/>
      <c r="B259" s="69"/>
      <c r="C259" s="69"/>
      <c r="D259" s="69"/>
      <c r="E259" s="4" t="str">
        <f>IF(Table1[[#This Row],[Entrance Date (if prior to 7/1/24, enter 7/1/24)]]="","-",(_xlfn.DAYS(D259,C259)+1))</f>
        <v>-</v>
      </c>
      <c r="F259" s="74"/>
      <c r="G259" s="38">
        <f>NETWORKDAYS(C259, D259, Instructions!$C$2:$C$51)</f>
        <v>0</v>
      </c>
      <c r="H259" s="69"/>
      <c r="I259" s="69"/>
      <c r="J259" s="76"/>
      <c r="K259" s="76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77"/>
    </row>
    <row r="260" spans="1:29" ht="15.75" x14ac:dyDescent="0.25">
      <c r="A260" s="71"/>
      <c r="B260" s="69"/>
      <c r="C260" s="69"/>
      <c r="D260" s="69"/>
      <c r="E260" s="4" t="str">
        <f>IF(Table1[[#This Row],[Entrance Date (if prior to 7/1/24, enter 7/1/24)]]="","-",(_xlfn.DAYS(D260,C260)+1))</f>
        <v>-</v>
      </c>
      <c r="F260" s="74"/>
      <c r="G260" s="38">
        <f>NETWORKDAYS(C260, D260, Instructions!$C$2:$C$51)</f>
        <v>0</v>
      </c>
      <c r="H260" s="69"/>
      <c r="I260" s="69"/>
      <c r="J260" s="76"/>
      <c r="K260" s="76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77"/>
    </row>
    <row r="261" spans="1:29" ht="15.75" x14ac:dyDescent="0.25">
      <c r="A261" s="71"/>
      <c r="B261" s="69"/>
      <c r="C261" s="69"/>
      <c r="D261" s="69"/>
      <c r="E261" s="4" t="str">
        <f>IF(Table1[[#This Row],[Entrance Date (if prior to 7/1/24, enter 7/1/24)]]="","-",(_xlfn.DAYS(D261,C261)+1))</f>
        <v>-</v>
      </c>
      <c r="F261" s="74"/>
      <c r="G261" s="38">
        <f>NETWORKDAYS(C261, D261, Instructions!$C$2:$C$51)</f>
        <v>0</v>
      </c>
      <c r="H261" s="69"/>
      <c r="I261" s="69"/>
      <c r="J261" s="76"/>
      <c r="K261" s="76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77"/>
    </row>
    <row r="262" spans="1:29" ht="15.75" x14ac:dyDescent="0.25">
      <c r="A262" s="71"/>
      <c r="B262" s="69"/>
      <c r="C262" s="69"/>
      <c r="D262" s="69"/>
      <c r="E262" s="4" t="str">
        <f>IF(Table1[[#This Row],[Entrance Date (if prior to 7/1/24, enter 7/1/24)]]="","-",(_xlfn.DAYS(D262,C262)+1))</f>
        <v>-</v>
      </c>
      <c r="F262" s="74"/>
      <c r="G262" s="38">
        <f>NETWORKDAYS(C262, D262, Instructions!$C$2:$C$51)</f>
        <v>0</v>
      </c>
      <c r="H262" s="69"/>
      <c r="I262" s="69"/>
      <c r="J262" s="76"/>
      <c r="K262" s="76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77"/>
    </row>
    <row r="263" spans="1:29" ht="15.75" x14ac:dyDescent="0.25">
      <c r="A263" s="71"/>
      <c r="B263" s="69"/>
      <c r="C263" s="69"/>
      <c r="D263" s="69"/>
      <c r="E263" s="4" t="str">
        <f>IF(Table1[[#This Row],[Entrance Date (if prior to 7/1/24, enter 7/1/24)]]="","-",(_xlfn.DAYS(D263,C263)+1))</f>
        <v>-</v>
      </c>
      <c r="F263" s="74"/>
      <c r="G263" s="38">
        <f>NETWORKDAYS(C263, D263, Instructions!$C$2:$C$51)</f>
        <v>0</v>
      </c>
      <c r="H263" s="69"/>
      <c r="I263" s="69"/>
      <c r="J263" s="76"/>
      <c r="K263" s="76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77"/>
    </row>
    <row r="264" spans="1:29" ht="15.75" x14ac:dyDescent="0.25">
      <c r="A264" s="71"/>
      <c r="B264" s="69"/>
      <c r="C264" s="69"/>
      <c r="D264" s="69"/>
      <c r="E264" s="4" t="str">
        <f>IF(Table1[[#This Row],[Entrance Date (if prior to 7/1/24, enter 7/1/24)]]="","-",(_xlfn.DAYS(D264,C264)+1))</f>
        <v>-</v>
      </c>
      <c r="F264" s="74"/>
      <c r="G264" s="38">
        <f>NETWORKDAYS(C264, D264, Instructions!$C$2:$C$51)</f>
        <v>0</v>
      </c>
      <c r="H264" s="69"/>
      <c r="I264" s="69"/>
      <c r="J264" s="76"/>
      <c r="K264" s="76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77"/>
    </row>
    <row r="265" spans="1:29" ht="15.75" x14ac:dyDescent="0.25">
      <c r="A265" s="71"/>
      <c r="B265" s="69"/>
      <c r="C265" s="69"/>
      <c r="D265" s="69"/>
      <c r="E265" s="4" t="str">
        <f>IF(Table1[[#This Row],[Entrance Date (if prior to 7/1/24, enter 7/1/24)]]="","-",(_xlfn.DAYS(D265,C265)+1))</f>
        <v>-</v>
      </c>
      <c r="F265" s="74"/>
      <c r="G265" s="38">
        <f>NETWORKDAYS(C265, D265, Instructions!$C$2:$C$51)</f>
        <v>0</v>
      </c>
      <c r="H265" s="69"/>
      <c r="I265" s="69"/>
      <c r="J265" s="76"/>
      <c r="K265" s="76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77"/>
    </row>
    <row r="266" spans="1:29" ht="15.75" x14ac:dyDescent="0.25">
      <c r="A266" s="71"/>
      <c r="B266" s="69"/>
      <c r="C266" s="69"/>
      <c r="D266" s="69"/>
      <c r="E266" s="4" t="str">
        <f>IF(Table1[[#This Row],[Entrance Date (if prior to 7/1/24, enter 7/1/24)]]="","-",(_xlfn.DAYS(D266,C266)+1))</f>
        <v>-</v>
      </c>
      <c r="F266" s="74"/>
      <c r="G266" s="38">
        <f>NETWORKDAYS(C266, D266, Instructions!$C$2:$C$51)</f>
        <v>0</v>
      </c>
      <c r="H266" s="69"/>
      <c r="I266" s="69"/>
      <c r="J266" s="76"/>
      <c r="K266" s="76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77"/>
    </row>
    <row r="267" spans="1:29" ht="15.75" x14ac:dyDescent="0.25">
      <c r="A267" s="71"/>
      <c r="B267" s="69"/>
      <c r="C267" s="69"/>
      <c r="D267" s="69"/>
      <c r="E267" s="4" t="str">
        <f>IF(Table1[[#This Row],[Entrance Date (if prior to 7/1/24, enter 7/1/24)]]="","-",(_xlfn.DAYS(D267,C267)+1))</f>
        <v>-</v>
      </c>
      <c r="F267" s="74"/>
      <c r="G267" s="38">
        <f>NETWORKDAYS(C267, D267, Instructions!$C$2:$C$51)</f>
        <v>0</v>
      </c>
      <c r="H267" s="69"/>
      <c r="I267" s="69"/>
      <c r="J267" s="76"/>
      <c r="K267" s="76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77"/>
    </row>
    <row r="268" spans="1:29" ht="15.75" x14ac:dyDescent="0.25">
      <c r="A268" s="71"/>
      <c r="B268" s="69"/>
      <c r="C268" s="69"/>
      <c r="D268" s="69"/>
      <c r="E268" s="4" t="str">
        <f>IF(Table1[[#This Row],[Entrance Date (if prior to 7/1/24, enter 7/1/24)]]="","-",(_xlfn.DAYS(D268,C268)+1))</f>
        <v>-</v>
      </c>
      <c r="F268" s="74"/>
      <c r="G268" s="38">
        <f>NETWORKDAYS(C268, D268, Instructions!$C$2:$C$51)</f>
        <v>0</v>
      </c>
      <c r="H268" s="69"/>
      <c r="I268" s="69"/>
      <c r="J268" s="76"/>
      <c r="K268" s="76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77"/>
    </row>
    <row r="269" spans="1:29" ht="15.75" x14ac:dyDescent="0.25">
      <c r="A269" s="71"/>
      <c r="B269" s="69"/>
      <c r="C269" s="69"/>
      <c r="D269" s="69"/>
      <c r="E269" s="4" t="str">
        <f>IF(Table1[[#This Row],[Entrance Date (if prior to 7/1/24, enter 7/1/24)]]="","-",(_xlfn.DAYS(D269,C269)+1))</f>
        <v>-</v>
      </c>
      <c r="F269" s="74"/>
      <c r="G269" s="38">
        <f>NETWORKDAYS(C269, D269, Instructions!$C$2:$C$51)</f>
        <v>0</v>
      </c>
      <c r="H269" s="69"/>
      <c r="I269" s="69"/>
      <c r="J269" s="76"/>
      <c r="K269" s="76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77"/>
    </row>
    <row r="270" spans="1:29" ht="15.75" x14ac:dyDescent="0.25">
      <c r="A270" s="71"/>
      <c r="B270" s="69"/>
      <c r="C270" s="69"/>
      <c r="D270" s="69"/>
      <c r="E270" s="4" t="str">
        <f>IF(Table1[[#This Row],[Entrance Date (if prior to 7/1/24, enter 7/1/24)]]="","-",(_xlfn.DAYS(D270,C270)+1))</f>
        <v>-</v>
      </c>
      <c r="F270" s="74"/>
      <c r="G270" s="38">
        <f>NETWORKDAYS(C270, D270, Instructions!$C$2:$C$51)</f>
        <v>0</v>
      </c>
      <c r="H270" s="69"/>
      <c r="I270" s="69"/>
      <c r="J270" s="76"/>
      <c r="K270" s="76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77"/>
    </row>
    <row r="271" spans="1:29" ht="15.75" x14ac:dyDescent="0.25">
      <c r="A271" s="71"/>
      <c r="B271" s="69"/>
      <c r="C271" s="69"/>
      <c r="D271" s="69"/>
      <c r="E271" s="4" t="str">
        <f>IF(Table1[[#This Row],[Entrance Date (if prior to 7/1/24, enter 7/1/24)]]="","-",(_xlfn.DAYS(D271,C271)+1))</f>
        <v>-</v>
      </c>
      <c r="F271" s="74"/>
      <c r="G271" s="38">
        <f>NETWORKDAYS(C271, D271, Instructions!$C$2:$C$51)</f>
        <v>0</v>
      </c>
      <c r="H271" s="69"/>
      <c r="I271" s="69"/>
      <c r="J271" s="76"/>
      <c r="K271" s="76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77"/>
    </row>
    <row r="272" spans="1:29" ht="15.75" x14ac:dyDescent="0.25">
      <c r="A272" s="71"/>
      <c r="B272" s="69"/>
      <c r="C272" s="69"/>
      <c r="D272" s="69"/>
      <c r="E272" s="4" t="str">
        <f>IF(Table1[[#This Row],[Entrance Date (if prior to 7/1/24, enter 7/1/24)]]="","-",(_xlfn.DAYS(D272,C272)+1))</f>
        <v>-</v>
      </c>
      <c r="F272" s="74"/>
      <c r="G272" s="38">
        <f>NETWORKDAYS(C272, D272, Instructions!$C$2:$C$51)</f>
        <v>0</v>
      </c>
      <c r="H272" s="69"/>
      <c r="I272" s="69"/>
      <c r="J272" s="76"/>
      <c r="K272" s="76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77"/>
    </row>
    <row r="273" spans="1:29" ht="15.75" x14ac:dyDescent="0.25">
      <c r="A273" s="71"/>
      <c r="B273" s="69"/>
      <c r="C273" s="69"/>
      <c r="D273" s="69"/>
      <c r="E273" s="4" t="str">
        <f>IF(Table1[[#This Row],[Entrance Date (if prior to 7/1/24, enter 7/1/24)]]="","-",(_xlfn.DAYS(D273,C273)+1))</f>
        <v>-</v>
      </c>
      <c r="F273" s="74"/>
      <c r="G273" s="38">
        <f>NETWORKDAYS(C273, D273, Instructions!$C$2:$C$51)</f>
        <v>0</v>
      </c>
      <c r="H273" s="69"/>
      <c r="I273" s="69"/>
      <c r="J273" s="76"/>
      <c r="K273" s="76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77"/>
    </row>
    <row r="274" spans="1:29" ht="15.75" x14ac:dyDescent="0.25">
      <c r="A274" s="71"/>
      <c r="B274" s="69"/>
      <c r="C274" s="69"/>
      <c r="D274" s="69"/>
      <c r="E274" s="4" t="str">
        <f>IF(Table1[[#This Row],[Entrance Date (if prior to 7/1/24, enter 7/1/24)]]="","-",(_xlfn.DAYS(D274,C274)+1))</f>
        <v>-</v>
      </c>
      <c r="F274" s="74"/>
      <c r="G274" s="38">
        <f>NETWORKDAYS(C274, D274, Instructions!$C$2:$C$51)</f>
        <v>0</v>
      </c>
      <c r="H274" s="69"/>
      <c r="I274" s="69"/>
      <c r="J274" s="76"/>
      <c r="K274" s="76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77"/>
    </row>
    <row r="275" spans="1:29" ht="15.75" x14ac:dyDescent="0.25">
      <c r="A275" s="71"/>
      <c r="B275" s="69"/>
      <c r="C275" s="69"/>
      <c r="D275" s="69"/>
      <c r="E275" s="4" t="str">
        <f>IF(Table1[[#This Row],[Entrance Date (if prior to 7/1/24, enter 7/1/24)]]="","-",(_xlfn.DAYS(D275,C275)+1))</f>
        <v>-</v>
      </c>
      <c r="F275" s="74"/>
      <c r="G275" s="38">
        <f>NETWORKDAYS(C275, D275, Instructions!$C$2:$C$51)</f>
        <v>0</v>
      </c>
      <c r="H275" s="69"/>
      <c r="I275" s="69"/>
      <c r="J275" s="76"/>
      <c r="K275" s="76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77"/>
    </row>
    <row r="276" spans="1:29" ht="15.75" x14ac:dyDescent="0.25">
      <c r="A276" s="71"/>
      <c r="B276" s="69"/>
      <c r="C276" s="69"/>
      <c r="D276" s="69"/>
      <c r="E276" s="4" t="str">
        <f>IF(Table1[[#This Row],[Entrance Date (if prior to 7/1/24, enter 7/1/24)]]="","-",(_xlfn.DAYS(D276,C276)+1))</f>
        <v>-</v>
      </c>
      <c r="F276" s="74"/>
      <c r="G276" s="38">
        <f>NETWORKDAYS(C276, D276, Instructions!$C$2:$C$51)</f>
        <v>0</v>
      </c>
      <c r="H276" s="69"/>
      <c r="I276" s="69"/>
      <c r="J276" s="76"/>
      <c r="K276" s="76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77"/>
    </row>
    <row r="277" spans="1:29" ht="15.75" x14ac:dyDescent="0.25">
      <c r="A277" s="71"/>
      <c r="B277" s="69"/>
      <c r="C277" s="69"/>
      <c r="D277" s="69"/>
      <c r="E277" s="4" t="str">
        <f>IF(Table1[[#This Row],[Entrance Date (if prior to 7/1/24, enter 7/1/24)]]="","-",(_xlfn.DAYS(D277,C277)+1))</f>
        <v>-</v>
      </c>
      <c r="F277" s="74"/>
      <c r="G277" s="38">
        <f>NETWORKDAYS(C277, D277, Instructions!$C$2:$C$51)</f>
        <v>0</v>
      </c>
      <c r="H277" s="69"/>
      <c r="I277" s="69"/>
      <c r="J277" s="76"/>
      <c r="K277" s="76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77"/>
    </row>
    <row r="278" spans="1:29" ht="15.75" x14ac:dyDescent="0.25">
      <c r="A278" s="71"/>
      <c r="B278" s="69"/>
      <c r="C278" s="69"/>
      <c r="D278" s="69"/>
      <c r="E278" s="4" t="str">
        <f>IF(Table1[[#This Row],[Entrance Date (if prior to 7/1/24, enter 7/1/24)]]="","-",(_xlfn.DAYS(D278,C278)+1))</f>
        <v>-</v>
      </c>
      <c r="F278" s="74"/>
      <c r="G278" s="38">
        <f>NETWORKDAYS(C278, D278, Instructions!$C$2:$C$51)</f>
        <v>0</v>
      </c>
      <c r="H278" s="69"/>
      <c r="I278" s="69"/>
      <c r="J278" s="76"/>
      <c r="K278" s="76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77"/>
    </row>
    <row r="279" spans="1:29" ht="15.75" x14ac:dyDescent="0.25">
      <c r="A279" s="71"/>
      <c r="B279" s="69"/>
      <c r="C279" s="69"/>
      <c r="D279" s="69"/>
      <c r="E279" s="4" t="str">
        <f>IF(Table1[[#This Row],[Entrance Date (if prior to 7/1/24, enter 7/1/24)]]="","-",(_xlfn.DAYS(D279,C279)+1))</f>
        <v>-</v>
      </c>
      <c r="F279" s="74"/>
      <c r="G279" s="38">
        <f>NETWORKDAYS(C279, D279, Instructions!$C$2:$C$51)</f>
        <v>0</v>
      </c>
      <c r="H279" s="69"/>
      <c r="I279" s="69"/>
      <c r="J279" s="76"/>
      <c r="K279" s="76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77"/>
    </row>
    <row r="280" spans="1:29" ht="15.75" x14ac:dyDescent="0.25">
      <c r="A280" s="71"/>
      <c r="B280" s="69"/>
      <c r="C280" s="69"/>
      <c r="D280" s="69"/>
      <c r="E280" s="4" t="str">
        <f>IF(Table1[[#This Row],[Entrance Date (if prior to 7/1/24, enter 7/1/24)]]="","-",(_xlfn.DAYS(D280,C280)+1))</f>
        <v>-</v>
      </c>
      <c r="F280" s="74"/>
      <c r="G280" s="38">
        <f>NETWORKDAYS(C280, D280, Instructions!$C$2:$C$51)</f>
        <v>0</v>
      </c>
      <c r="H280" s="69"/>
      <c r="I280" s="69"/>
      <c r="J280" s="76"/>
      <c r="K280" s="76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77"/>
    </row>
    <row r="281" spans="1:29" ht="15.75" x14ac:dyDescent="0.25">
      <c r="A281" s="71"/>
      <c r="B281" s="69"/>
      <c r="C281" s="69"/>
      <c r="D281" s="69"/>
      <c r="E281" s="4" t="str">
        <f>IF(Table1[[#This Row],[Entrance Date (if prior to 7/1/24, enter 7/1/24)]]="","-",(_xlfn.DAYS(D281,C281)+1))</f>
        <v>-</v>
      </c>
      <c r="F281" s="74"/>
      <c r="G281" s="38">
        <f>NETWORKDAYS(C281, D281, Instructions!$C$2:$C$51)</f>
        <v>0</v>
      </c>
      <c r="H281" s="69"/>
      <c r="I281" s="69"/>
      <c r="J281" s="76"/>
      <c r="K281" s="76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77"/>
    </row>
    <row r="282" spans="1:29" ht="15.75" x14ac:dyDescent="0.25">
      <c r="A282" s="71"/>
      <c r="B282" s="69"/>
      <c r="C282" s="69"/>
      <c r="D282" s="69"/>
      <c r="E282" s="4" t="str">
        <f>IF(Table1[[#This Row],[Entrance Date (if prior to 7/1/24, enter 7/1/24)]]="","-",(_xlfn.DAYS(D282,C282)+1))</f>
        <v>-</v>
      </c>
      <c r="F282" s="74"/>
      <c r="G282" s="38">
        <f>NETWORKDAYS(C282, D282, Instructions!$C$2:$C$51)</f>
        <v>0</v>
      </c>
      <c r="H282" s="69"/>
      <c r="I282" s="69"/>
      <c r="J282" s="76"/>
      <c r="K282" s="76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77"/>
    </row>
    <row r="283" spans="1:29" ht="15.75" x14ac:dyDescent="0.25">
      <c r="A283" s="71"/>
      <c r="B283" s="69"/>
      <c r="C283" s="69"/>
      <c r="D283" s="69"/>
      <c r="E283" s="4" t="str">
        <f>IF(Table1[[#This Row],[Entrance Date (if prior to 7/1/24, enter 7/1/24)]]="","-",(_xlfn.DAYS(D283,C283)+1))</f>
        <v>-</v>
      </c>
      <c r="F283" s="74"/>
      <c r="G283" s="38">
        <f>NETWORKDAYS(C283, D283, Instructions!$C$2:$C$51)</f>
        <v>0</v>
      </c>
      <c r="H283" s="69"/>
      <c r="I283" s="69"/>
      <c r="J283" s="76"/>
      <c r="K283" s="76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77"/>
    </row>
    <row r="284" spans="1:29" ht="15.75" x14ac:dyDescent="0.25">
      <c r="A284" s="71"/>
      <c r="B284" s="69"/>
      <c r="C284" s="69"/>
      <c r="D284" s="69"/>
      <c r="E284" s="4" t="str">
        <f>IF(Table1[[#This Row],[Entrance Date (if prior to 7/1/24, enter 7/1/24)]]="","-",(_xlfn.DAYS(D284,C284)+1))</f>
        <v>-</v>
      </c>
      <c r="F284" s="74"/>
      <c r="G284" s="38">
        <f>NETWORKDAYS(C284, D284, Instructions!$C$2:$C$51)</f>
        <v>0</v>
      </c>
      <c r="H284" s="69"/>
      <c r="I284" s="69"/>
      <c r="J284" s="76"/>
      <c r="K284" s="76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77"/>
    </row>
    <row r="285" spans="1:29" ht="15.75" x14ac:dyDescent="0.25">
      <c r="A285" s="71"/>
      <c r="B285" s="69"/>
      <c r="C285" s="69"/>
      <c r="D285" s="69"/>
      <c r="E285" s="4" t="str">
        <f>IF(Table1[[#This Row],[Entrance Date (if prior to 7/1/24, enter 7/1/24)]]="","-",(_xlfn.DAYS(D285,C285)+1))</f>
        <v>-</v>
      </c>
      <c r="F285" s="74"/>
      <c r="G285" s="38">
        <f>NETWORKDAYS(C285, D285, Instructions!$C$2:$C$51)</f>
        <v>0</v>
      </c>
      <c r="H285" s="69"/>
      <c r="I285" s="69"/>
      <c r="J285" s="76"/>
      <c r="K285" s="76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77"/>
    </row>
    <row r="286" spans="1:29" ht="15.75" x14ac:dyDescent="0.25">
      <c r="A286" s="71"/>
      <c r="B286" s="69"/>
      <c r="C286" s="69"/>
      <c r="D286" s="69"/>
      <c r="E286" s="4" t="str">
        <f>IF(Table1[[#This Row],[Entrance Date (if prior to 7/1/24, enter 7/1/24)]]="","-",(_xlfn.DAYS(D286,C286)+1))</f>
        <v>-</v>
      </c>
      <c r="F286" s="74"/>
      <c r="G286" s="38">
        <f>NETWORKDAYS(C286, D286, Instructions!$C$2:$C$51)</f>
        <v>0</v>
      </c>
      <c r="H286" s="69"/>
      <c r="I286" s="69"/>
      <c r="J286" s="76"/>
      <c r="K286" s="76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77"/>
    </row>
    <row r="287" spans="1:29" ht="15.75" x14ac:dyDescent="0.25">
      <c r="A287" s="71"/>
      <c r="B287" s="69"/>
      <c r="C287" s="69"/>
      <c r="D287" s="69"/>
      <c r="E287" s="4" t="str">
        <f>IF(Table1[[#This Row],[Entrance Date (if prior to 7/1/24, enter 7/1/24)]]="","-",(_xlfn.DAYS(D287,C287)+1))</f>
        <v>-</v>
      </c>
      <c r="F287" s="74"/>
      <c r="G287" s="38">
        <f>NETWORKDAYS(C287, D287, Instructions!$C$2:$C$51)</f>
        <v>0</v>
      </c>
      <c r="H287" s="69"/>
      <c r="I287" s="69"/>
      <c r="J287" s="76"/>
      <c r="K287" s="76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77"/>
    </row>
    <row r="288" spans="1:29" ht="15.75" x14ac:dyDescent="0.25">
      <c r="A288" s="71"/>
      <c r="B288" s="69"/>
      <c r="C288" s="69"/>
      <c r="D288" s="69"/>
      <c r="E288" s="4" t="str">
        <f>IF(Table1[[#This Row],[Entrance Date (if prior to 7/1/24, enter 7/1/24)]]="","-",(_xlfn.DAYS(D288,C288)+1))</f>
        <v>-</v>
      </c>
      <c r="F288" s="74"/>
      <c r="G288" s="38">
        <f>NETWORKDAYS(C288, D288, Instructions!$C$2:$C$51)</f>
        <v>0</v>
      </c>
      <c r="H288" s="69"/>
      <c r="I288" s="69"/>
      <c r="J288" s="76"/>
      <c r="K288" s="76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77"/>
    </row>
    <row r="289" spans="1:29" ht="15.75" x14ac:dyDescent="0.25">
      <c r="A289" s="71"/>
      <c r="B289" s="69"/>
      <c r="C289" s="69"/>
      <c r="D289" s="69"/>
      <c r="E289" s="4" t="str">
        <f>IF(Table1[[#This Row],[Entrance Date (if prior to 7/1/24, enter 7/1/24)]]="","-",(_xlfn.DAYS(D289,C289)+1))</f>
        <v>-</v>
      </c>
      <c r="F289" s="74"/>
      <c r="G289" s="38">
        <f>NETWORKDAYS(C289, D289, Instructions!$C$2:$C$51)</f>
        <v>0</v>
      </c>
      <c r="H289" s="69"/>
      <c r="I289" s="69"/>
      <c r="J289" s="76"/>
      <c r="K289" s="76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77"/>
    </row>
    <row r="290" spans="1:29" ht="15.75" x14ac:dyDescent="0.25">
      <c r="A290" s="71"/>
      <c r="B290" s="69"/>
      <c r="C290" s="69"/>
      <c r="D290" s="69"/>
      <c r="E290" s="4" t="str">
        <f>IF(Table1[[#This Row],[Entrance Date (if prior to 7/1/24, enter 7/1/24)]]="","-",(_xlfn.DAYS(D290,C290)+1))</f>
        <v>-</v>
      </c>
      <c r="F290" s="74"/>
      <c r="G290" s="38">
        <f>NETWORKDAYS(C290, D290, Instructions!$C$2:$C$51)</f>
        <v>0</v>
      </c>
      <c r="H290" s="69"/>
      <c r="I290" s="69"/>
      <c r="J290" s="76"/>
      <c r="K290" s="76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77"/>
    </row>
    <row r="291" spans="1:29" ht="15.75" x14ac:dyDescent="0.25">
      <c r="A291" s="71"/>
      <c r="B291" s="69"/>
      <c r="C291" s="69"/>
      <c r="D291" s="69"/>
      <c r="E291" s="4" t="str">
        <f>IF(Table1[[#This Row],[Entrance Date (if prior to 7/1/24, enter 7/1/24)]]="","-",(_xlfn.DAYS(D291,C291)+1))</f>
        <v>-</v>
      </c>
      <c r="F291" s="74"/>
      <c r="G291" s="38">
        <f>NETWORKDAYS(C291, D291, Instructions!$C$2:$C$51)</f>
        <v>0</v>
      </c>
      <c r="H291" s="69"/>
      <c r="I291" s="69"/>
      <c r="J291" s="76"/>
      <c r="K291" s="76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77"/>
    </row>
    <row r="292" spans="1:29" ht="15.75" x14ac:dyDescent="0.25">
      <c r="A292" s="71"/>
      <c r="B292" s="69"/>
      <c r="C292" s="69"/>
      <c r="D292" s="69"/>
      <c r="E292" s="4" t="str">
        <f>IF(Table1[[#This Row],[Entrance Date (if prior to 7/1/24, enter 7/1/24)]]="","-",(_xlfn.DAYS(D292,C292)+1))</f>
        <v>-</v>
      </c>
      <c r="F292" s="74"/>
      <c r="G292" s="38">
        <f>NETWORKDAYS(C292, D292, Instructions!$C$2:$C$51)</f>
        <v>0</v>
      </c>
      <c r="H292" s="69"/>
      <c r="I292" s="69"/>
      <c r="J292" s="76"/>
      <c r="K292" s="76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77"/>
    </row>
    <row r="293" spans="1:29" ht="15.75" x14ac:dyDescent="0.25">
      <c r="A293" s="71"/>
      <c r="B293" s="69"/>
      <c r="C293" s="69"/>
      <c r="D293" s="69"/>
      <c r="E293" s="4" t="str">
        <f>IF(Table1[[#This Row],[Entrance Date (if prior to 7/1/24, enter 7/1/24)]]="","-",(_xlfn.DAYS(D293,C293)+1))</f>
        <v>-</v>
      </c>
      <c r="F293" s="74"/>
      <c r="G293" s="38">
        <f>NETWORKDAYS(C293, D293, Instructions!$C$2:$C$51)</f>
        <v>0</v>
      </c>
      <c r="H293" s="69"/>
      <c r="I293" s="69"/>
      <c r="J293" s="76"/>
      <c r="K293" s="76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77"/>
    </row>
    <row r="294" spans="1:29" ht="15.75" x14ac:dyDescent="0.25">
      <c r="A294" s="71"/>
      <c r="B294" s="69"/>
      <c r="C294" s="69"/>
      <c r="D294" s="69"/>
      <c r="E294" s="4" t="str">
        <f>IF(Table1[[#This Row],[Entrance Date (if prior to 7/1/24, enter 7/1/24)]]="","-",(_xlfn.DAYS(D294,C294)+1))</f>
        <v>-</v>
      </c>
      <c r="F294" s="74"/>
      <c r="G294" s="38">
        <f>NETWORKDAYS(C294, D294, Instructions!$C$2:$C$51)</f>
        <v>0</v>
      </c>
      <c r="H294" s="69"/>
      <c r="I294" s="69"/>
      <c r="J294" s="76"/>
      <c r="K294" s="76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77"/>
    </row>
    <row r="295" spans="1:29" ht="15.75" x14ac:dyDescent="0.25">
      <c r="A295" s="71"/>
      <c r="B295" s="69"/>
      <c r="C295" s="69"/>
      <c r="D295" s="69"/>
      <c r="E295" s="4" t="str">
        <f>IF(Table1[[#This Row],[Entrance Date (if prior to 7/1/24, enter 7/1/24)]]="","-",(_xlfn.DAYS(D295,C295)+1))</f>
        <v>-</v>
      </c>
      <c r="F295" s="74"/>
      <c r="G295" s="38">
        <f>NETWORKDAYS(C295, D295, Instructions!$C$2:$C$51)</f>
        <v>0</v>
      </c>
      <c r="H295" s="69"/>
      <c r="I295" s="69"/>
      <c r="J295" s="76"/>
      <c r="K295" s="76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77"/>
    </row>
    <row r="296" spans="1:29" ht="15.75" x14ac:dyDescent="0.25">
      <c r="A296" s="71"/>
      <c r="B296" s="69"/>
      <c r="C296" s="69"/>
      <c r="D296" s="69"/>
      <c r="E296" s="4" t="str">
        <f>IF(Table1[[#This Row],[Entrance Date (if prior to 7/1/24, enter 7/1/24)]]="","-",(_xlfn.DAYS(D296,C296)+1))</f>
        <v>-</v>
      </c>
      <c r="F296" s="74"/>
      <c r="G296" s="38">
        <f>NETWORKDAYS(C296, D296, Instructions!$C$2:$C$51)</f>
        <v>0</v>
      </c>
      <c r="H296" s="69"/>
      <c r="I296" s="69"/>
      <c r="J296" s="76"/>
      <c r="K296" s="76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77"/>
    </row>
    <row r="297" spans="1:29" ht="15.75" x14ac:dyDescent="0.25">
      <c r="A297" s="71"/>
      <c r="B297" s="69"/>
      <c r="C297" s="69"/>
      <c r="D297" s="69"/>
      <c r="E297" s="4" t="str">
        <f>IF(Table1[[#This Row],[Entrance Date (if prior to 7/1/24, enter 7/1/24)]]="","-",(_xlfn.DAYS(D297,C297)+1))</f>
        <v>-</v>
      </c>
      <c r="F297" s="74"/>
      <c r="G297" s="38">
        <f>NETWORKDAYS(C297, D297, Instructions!$C$2:$C$51)</f>
        <v>0</v>
      </c>
      <c r="H297" s="69"/>
      <c r="I297" s="69"/>
      <c r="J297" s="76"/>
      <c r="K297" s="76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77"/>
    </row>
    <row r="298" spans="1:29" ht="15.75" x14ac:dyDescent="0.25">
      <c r="A298" s="71"/>
      <c r="B298" s="69"/>
      <c r="C298" s="69"/>
      <c r="D298" s="69"/>
      <c r="E298" s="4" t="str">
        <f>IF(Table1[[#This Row],[Entrance Date (if prior to 7/1/24, enter 7/1/24)]]="","-",(_xlfn.DAYS(D298,C298)+1))</f>
        <v>-</v>
      </c>
      <c r="F298" s="74"/>
      <c r="G298" s="38">
        <f>NETWORKDAYS(C298, D298, Instructions!$C$2:$C$51)</f>
        <v>0</v>
      </c>
      <c r="H298" s="69"/>
      <c r="I298" s="69"/>
      <c r="J298" s="76"/>
      <c r="K298" s="76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77"/>
    </row>
    <row r="299" spans="1:29" ht="15.75" x14ac:dyDescent="0.25">
      <c r="A299" s="71"/>
      <c r="B299" s="69"/>
      <c r="C299" s="69"/>
      <c r="D299" s="69"/>
      <c r="E299" s="4" t="str">
        <f>IF(Table1[[#This Row],[Entrance Date (if prior to 7/1/24, enter 7/1/24)]]="","-",(_xlfn.DAYS(D299,C299)+1))</f>
        <v>-</v>
      </c>
      <c r="F299" s="74"/>
      <c r="G299" s="38">
        <f>NETWORKDAYS(C299, D299, Instructions!$C$2:$C$51)</f>
        <v>0</v>
      </c>
      <c r="H299" s="69"/>
      <c r="I299" s="69"/>
      <c r="J299" s="76"/>
      <c r="K299" s="76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77"/>
    </row>
    <row r="300" spans="1:29" ht="15.75" x14ac:dyDescent="0.25">
      <c r="A300" s="71"/>
      <c r="B300" s="69"/>
      <c r="C300" s="69"/>
      <c r="D300" s="69"/>
      <c r="E300" s="4" t="str">
        <f>IF(Table1[[#This Row],[Entrance Date (if prior to 7/1/24, enter 7/1/24)]]="","-",(_xlfn.DAYS(D300,C300)+1))</f>
        <v>-</v>
      </c>
      <c r="F300" s="74"/>
      <c r="G300" s="38">
        <f>NETWORKDAYS(C300, D300, Instructions!$C$2:$C$51)</f>
        <v>0</v>
      </c>
      <c r="H300" s="69"/>
      <c r="I300" s="69"/>
      <c r="J300" s="76"/>
      <c r="K300" s="76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77"/>
    </row>
    <row r="301" spans="1:29" ht="15.75" x14ac:dyDescent="0.25">
      <c r="A301" s="71"/>
      <c r="B301" s="69"/>
      <c r="C301" s="69"/>
      <c r="D301" s="69"/>
      <c r="E301" s="4" t="str">
        <f>IF(Table1[[#This Row],[Entrance Date (if prior to 7/1/24, enter 7/1/24)]]="","-",(_xlfn.DAYS(D301,C301)+1))</f>
        <v>-</v>
      </c>
      <c r="F301" s="74"/>
      <c r="G301" s="38">
        <f>NETWORKDAYS(C301, D301, Instructions!$C$2:$C$51)</f>
        <v>0</v>
      </c>
      <c r="H301" s="69"/>
      <c r="I301" s="69"/>
      <c r="J301" s="76"/>
      <c r="K301" s="76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77"/>
    </row>
    <row r="302" spans="1:29" ht="15.75" x14ac:dyDescent="0.25">
      <c r="A302" s="71"/>
      <c r="B302" s="69"/>
      <c r="C302" s="69"/>
      <c r="D302" s="69"/>
      <c r="E302" s="4" t="str">
        <f>IF(Table1[[#This Row],[Entrance Date (if prior to 7/1/24, enter 7/1/24)]]="","-",(_xlfn.DAYS(D302,C302)+1))</f>
        <v>-</v>
      </c>
      <c r="F302" s="74"/>
      <c r="G302" s="38">
        <f>NETWORKDAYS(C302, D302, Instructions!$C$2:$C$51)</f>
        <v>0</v>
      </c>
      <c r="H302" s="69"/>
      <c r="I302" s="69"/>
      <c r="J302" s="76"/>
      <c r="K302" s="76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77"/>
    </row>
    <row r="303" spans="1:29" ht="15.75" x14ac:dyDescent="0.25">
      <c r="A303" s="71"/>
      <c r="B303" s="69"/>
      <c r="C303" s="69"/>
      <c r="D303" s="69"/>
      <c r="E303" s="4" t="str">
        <f>IF(Table1[[#This Row],[Entrance Date (if prior to 7/1/24, enter 7/1/24)]]="","-",(_xlfn.DAYS(D303,C303)+1))</f>
        <v>-</v>
      </c>
      <c r="F303" s="74"/>
      <c r="G303" s="38">
        <f>NETWORKDAYS(C303, D303, Instructions!$C$2:$C$51)</f>
        <v>0</v>
      </c>
      <c r="H303" s="69"/>
      <c r="I303" s="69"/>
      <c r="J303" s="76"/>
      <c r="K303" s="76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77"/>
    </row>
    <row r="304" spans="1:29" ht="15.75" x14ac:dyDescent="0.25">
      <c r="A304" s="71"/>
      <c r="B304" s="69"/>
      <c r="C304" s="69"/>
      <c r="D304" s="69"/>
      <c r="E304" s="4" t="str">
        <f>IF(Table1[[#This Row],[Entrance Date (if prior to 7/1/24, enter 7/1/24)]]="","-",(_xlfn.DAYS(D304,C304)+1))</f>
        <v>-</v>
      </c>
      <c r="F304" s="74"/>
      <c r="G304" s="38">
        <f>NETWORKDAYS(C304, D304, Instructions!$C$2:$C$51)</f>
        <v>0</v>
      </c>
      <c r="H304" s="69"/>
      <c r="I304" s="69"/>
      <c r="J304" s="76"/>
      <c r="K304" s="76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77"/>
    </row>
    <row r="305" spans="1:29" ht="15.75" x14ac:dyDescent="0.25">
      <c r="A305" s="71"/>
      <c r="B305" s="69"/>
      <c r="C305" s="69"/>
      <c r="D305" s="69"/>
      <c r="E305" s="4" t="str">
        <f>IF(Table1[[#This Row],[Entrance Date (if prior to 7/1/24, enter 7/1/24)]]="","-",(_xlfn.DAYS(D305,C305)+1))</f>
        <v>-</v>
      </c>
      <c r="F305" s="74"/>
      <c r="G305" s="38">
        <f>NETWORKDAYS(C305, D305, Instructions!$C$2:$C$51)</f>
        <v>0</v>
      </c>
      <c r="H305" s="69"/>
      <c r="I305" s="69"/>
      <c r="J305" s="76"/>
      <c r="K305" s="76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77"/>
    </row>
    <row r="306" spans="1:29" ht="15.75" x14ac:dyDescent="0.25">
      <c r="A306" s="71"/>
      <c r="B306" s="69"/>
      <c r="C306" s="69"/>
      <c r="D306" s="69"/>
      <c r="E306" s="4" t="str">
        <f>IF(Table1[[#This Row],[Entrance Date (if prior to 7/1/24, enter 7/1/24)]]="","-",(_xlfn.DAYS(D306,C306)+1))</f>
        <v>-</v>
      </c>
      <c r="F306" s="74"/>
      <c r="G306" s="38">
        <f>NETWORKDAYS(C306, D306, Instructions!$C$2:$C$51)</f>
        <v>0</v>
      </c>
      <c r="H306" s="69"/>
      <c r="I306" s="69"/>
      <c r="J306" s="76"/>
      <c r="K306" s="76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77"/>
    </row>
    <row r="307" spans="1:29" ht="15.75" x14ac:dyDescent="0.25">
      <c r="A307" s="71"/>
      <c r="B307" s="69"/>
      <c r="C307" s="69"/>
      <c r="D307" s="69"/>
      <c r="E307" s="4" t="str">
        <f>IF(Table1[[#This Row],[Entrance Date (if prior to 7/1/24, enter 7/1/24)]]="","-",(_xlfn.DAYS(D307,C307)+1))</f>
        <v>-</v>
      </c>
      <c r="F307" s="74"/>
      <c r="G307" s="38">
        <f>NETWORKDAYS(C307, D307, Instructions!$C$2:$C$51)</f>
        <v>0</v>
      </c>
      <c r="H307" s="69"/>
      <c r="I307" s="69"/>
      <c r="J307" s="76"/>
      <c r="K307" s="76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77"/>
    </row>
    <row r="308" spans="1:29" ht="15.75" x14ac:dyDescent="0.25">
      <c r="A308" s="71"/>
      <c r="B308" s="69"/>
      <c r="C308" s="69"/>
      <c r="D308" s="69"/>
      <c r="E308" s="4" t="str">
        <f>IF(Table1[[#This Row],[Entrance Date (if prior to 7/1/24, enter 7/1/24)]]="","-",(_xlfn.DAYS(D308,C308)+1))</f>
        <v>-</v>
      </c>
      <c r="F308" s="74"/>
      <c r="G308" s="38">
        <f>NETWORKDAYS(C308, D308, Instructions!$C$2:$C$51)</f>
        <v>0</v>
      </c>
      <c r="H308" s="69"/>
      <c r="I308" s="69"/>
      <c r="J308" s="76"/>
      <c r="K308" s="76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77"/>
    </row>
    <row r="309" spans="1:29" ht="15.75" x14ac:dyDescent="0.25">
      <c r="A309" s="71"/>
      <c r="B309" s="69"/>
      <c r="C309" s="69"/>
      <c r="D309" s="69"/>
      <c r="E309" s="4" t="str">
        <f>IF(Table1[[#This Row],[Entrance Date (if prior to 7/1/24, enter 7/1/24)]]="","-",(_xlfn.DAYS(D309,C309)+1))</f>
        <v>-</v>
      </c>
      <c r="F309" s="74"/>
      <c r="G309" s="38">
        <f>NETWORKDAYS(C309, D309, Instructions!$C$2:$C$51)</f>
        <v>0</v>
      </c>
      <c r="H309" s="69"/>
      <c r="I309" s="69"/>
      <c r="J309" s="76"/>
      <c r="K309" s="76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77"/>
    </row>
    <row r="310" spans="1:29" ht="15.75" x14ac:dyDescent="0.25">
      <c r="A310" s="71"/>
      <c r="B310" s="69"/>
      <c r="C310" s="69"/>
      <c r="D310" s="69"/>
      <c r="E310" s="4" t="str">
        <f>IF(Table1[[#This Row],[Entrance Date (if prior to 7/1/24, enter 7/1/24)]]="","-",(_xlfn.DAYS(D310,C310)+1))</f>
        <v>-</v>
      </c>
      <c r="F310" s="74"/>
      <c r="G310" s="38">
        <f>NETWORKDAYS(C310, D310, Instructions!$C$2:$C$51)</f>
        <v>0</v>
      </c>
      <c r="H310" s="69"/>
      <c r="I310" s="69"/>
      <c r="J310" s="76"/>
      <c r="K310" s="76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77"/>
    </row>
    <row r="311" spans="1:29" ht="15.75" x14ac:dyDescent="0.25">
      <c r="A311" s="71"/>
      <c r="B311" s="69"/>
      <c r="C311" s="69"/>
      <c r="D311" s="69"/>
      <c r="E311" s="4" t="str">
        <f>IF(Table1[[#This Row],[Entrance Date (if prior to 7/1/24, enter 7/1/24)]]="","-",(_xlfn.DAYS(D311,C311)+1))</f>
        <v>-</v>
      </c>
      <c r="F311" s="74"/>
      <c r="G311" s="38">
        <f>NETWORKDAYS(C311, D311, Instructions!$C$2:$C$51)</f>
        <v>0</v>
      </c>
      <c r="H311" s="69"/>
      <c r="I311" s="69"/>
      <c r="J311" s="76"/>
      <c r="K311" s="76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77"/>
    </row>
    <row r="312" spans="1:29" ht="15.75" x14ac:dyDescent="0.25">
      <c r="A312" s="71"/>
      <c r="B312" s="69"/>
      <c r="C312" s="69"/>
      <c r="D312" s="69"/>
      <c r="E312" s="4" t="str">
        <f>IF(Table1[[#This Row],[Entrance Date (if prior to 7/1/24, enter 7/1/24)]]="","-",(_xlfn.DAYS(D312,C312)+1))</f>
        <v>-</v>
      </c>
      <c r="F312" s="74"/>
      <c r="G312" s="38">
        <f>NETWORKDAYS(C312, D312, Instructions!$C$2:$C$51)</f>
        <v>0</v>
      </c>
      <c r="H312" s="69"/>
      <c r="I312" s="69"/>
      <c r="J312" s="76"/>
      <c r="K312" s="76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77"/>
    </row>
    <row r="313" spans="1:29" ht="15.75" x14ac:dyDescent="0.25">
      <c r="A313" s="71"/>
      <c r="B313" s="69"/>
      <c r="C313" s="69"/>
      <c r="D313" s="69"/>
      <c r="E313" s="4" t="str">
        <f>IF(Table1[[#This Row],[Entrance Date (if prior to 7/1/24, enter 7/1/24)]]="","-",(_xlfn.DAYS(D313,C313)+1))</f>
        <v>-</v>
      </c>
      <c r="F313" s="74"/>
      <c r="G313" s="38">
        <f>NETWORKDAYS(C313, D313, Instructions!$C$2:$C$51)</f>
        <v>0</v>
      </c>
      <c r="H313" s="69"/>
      <c r="I313" s="69"/>
      <c r="J313" s="76"/>
      <c r="K313" s="76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77"/>
    </row>
    <row r="314" spans="1:29" ht="15.75" x14ac:dyDescent="0.25">
      <c r="A314" s="71"/>
      <c r="B314" s="69"/>
      <c r="C314" s="69"/>
      <c r="D314" s="69"/>
      <c r="E314" s="4" t="str">
        <f>IF(Table1[[#This Row],[Entrance Date (if prior to 7/1/24, enter 7/1/24)]]="","-",(_xlfn.DAYS(D314,C314)+1))</f>
        <v>-</v>
      </c>
      <c r="F314" s="74"/>
      <c r="G314" s="38">
        <f>NETWORKDAYS(C314, D314, Instructions!$C$2:$C$51)</f>
        <v>0</v>
      </c>
      <c r="H314" s="69"/>
      <c r="I314" s="69"/>
      <c r="J314" s="76"/>
      <c r="K314" s="76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77"/>
    </row>
    <row r="315" spans="1:29" ht="15.75" x14ac:dyDescent="0.25">
      <c r="A315" s="71"/>
      <c r="B315" s="69"/>
      <c r="C315" s="69"/>
      <c r="D315" s="69"/>
      <c r="E315" s="4" t="str">
        <f>IF(Table1[[#This Row],[Entrance Date (if prior to 7/1/24, enter 7/1/24)]]="","-",(_xlfn.DAYS(D315,C315)+1))</f>
        <v>-</v>
      </c>
      <c r="F315" s="74"/>
      <c r="G315" s="38">
        <f>NETWORKDAYS(C315, D315, Instructions!$C$2:$C$51)</f>
        <v>0</v>
      </c>
      <c r="H315" s="69"/>
      <c r="I315" s="69"/>
      <c r="J315" s="76"/>
      <c r="K315" s="76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77"/>
    </row>
    <row r="316" spans="1:29" ht="15.75" x14ac:dyDescent="0.25">
      <c r="A316" s="71"/>
      <c r="B316" s="69"/>
      <c r="C316" s="69"/>
      <c r="D316" s="69"/>
      <c r="E316" s="4" t="str">
        <f>IF(Table1[[#This Row],[Entrance Date (if prior to 7/1/24, enter 7/1/24)]]="","-",(_xlfn.DAYS(D316,C316)+1))</f>
        <v>-</v>
      </c>
      <c r="F316" s="74"/>
      <c r="G316" s="38">
        <f>NETWORKDAYS(C316, D316, Instructions!$C$2:$C$51)</f>
        <v>0</v>
      </c>
      <c r="H316" s="69"/>
      <c r="I316" s="69"/>
      <c r="J316" s="76"/>
      <c r="K316" s="76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77"/>
    </row>
    <row r="317" spans="1:29" ht="15.75" x14ac:dyDescent="0.25">
      <c r="A317" s="71"/>
      <c r="B317" s="69"/>
      <c r="C317" s="69"/>
      <c r="D317" s="69"/>
      <c r="E317" s="4" t="str">
        <f>IF(Table1[[#This Row],[Entrance Date (if prior to 7/1/24, enter 7/1/24)]]="","-",(_xlfn.DAYS(D317,C317)+1))</f>
        <v>-</v>
      </c>
      <c r="F317" s="74"/>
      <c r="G317" s="38">
        <f>NETWORKDAYS(C317, D317, Instructions!$C$2:$C$51)</f>
        <v>0</v>
      </c>
      <c r="H317" s="69"/>
      <c r="I317" s="69"/>
      <c r="J317" s="76"/>
      <c r="K317" s="76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77"/>
    </row>
    <row r="318" spans="1:29" ht="15.75" x14ac:dyDescent="0.25">
      <c r="A318" s="71"/>
      <c r="B318" s="69"/>
      <c r="C318" s="69"/>
      <c r="D318" s="69"/>
      <c r="E318" s="4" t="str">
        <f>IF(Table1[[#This Row],[Entrance Date (if prior to 7/1/24, enter 7/1/24)]]="","-",(_xlfn.DAYS(D318,C318)+1))</f>
        <v>-</v>
      </c>
      <c r="F318" s="74"/>
      <c r="G318" s="38">
        <f>NETWORKDAYS(C318, D318, Instructions!$C$2:$C$51)</f>
        <v>0</v>
      </c>
      <c r="H318" s="69"/>
      <c r="I318" s="69"/>
      <c r="J318" s="76"/>
      <c r="K318" s="76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77"/>
    </row>
    <row r="319" spans="1:29" ht="15.75" x14ac:dyDescent="0.25">
      <c r="A319" s="71"/>
      <c r="B319" s="69"/>
      <c r="C319" s="69"/>
      <c r="D319" s="69"/>
      <c r="E319" s="4" t="str">
        <f>IF(Table1[[#This Row],[Entrance Date (if prior to 7/1/24, enter 7/1/24)]]="","-",(_xlfn.DAYS(D319,C319)+1))</f>
        <v>-</v>
      </c>
      <c r="F319" s="74"/>
      <c r="G319" s="38">
        <f>NETWORKDAYS(C319, D319, Instructions!$C$2:$C$51)</f>
        <v>0</v>
      </c>
      <c r="H319" s="69"/>
      <c r="I319" s="69"/>
      <c r="J319" s="76"/>
      <c r="K319" s="76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77"/>
    </row>
    <row r="320" spans="1:29" ht="15.75" x14ac:dyDescent="0.25">
      <c r="A320" s="71"/>
      <c r="B320" s="69"/>
      <c r="C320" s="69"/>
      <c r="D320" s="69"/>
      <c r="E320" s="4" t="str">
        <f>IF(Table1[[#This Row],[Entrance Date (if prior to 7/1/24, enter 7/1/24)]]="","-",(_xlfn.DAYS(D320,C320)+1))</f>
        <v>-</v>
      </c>
      <c r="F320" s="74"/>
      <c r="G320" s="38">
        <f>NETWORKDAYS(C320, D320, Instructions!$C$2:$C$51)</f>
        <v>0</v>
      </c>
      <c r="H320" s="69"/>
      <c r="I320" s="69"/>
      <c r="J320" s="76"/>
      <c r="K320" s="76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77"/>
    </row>
    <row r="321" spans="1:29" ht="15.75" x14ac:dyDescent="0.25">
      <c r="A321" s="71"/>
      <c r="B321" s="69"/>
      <c r="C321" s="69"/>
      <c r="D321" s="69"/>
      <c r="E321" s="4" t="str">
        <f>IF(Table1[[#This Row],[Entrance Date (if prior to 7/1/24, enter 7/1/24)]]="","-",(_xlfn.DAYS(D321,C321)+1))</f>
        <v>-</v>
      </c>
      <c r="F321" s="74"/>
      <c r="G321" s="38">
        <f>NETWORKDAYS(C321, D321, Instructions!$C$2:$C$51)</f>
        <v>0</v>
      </c>
      <c r="H321" s="69"/>
      <c r="I321" s="69"/>
      <c r="J321" s="76"/>
      <c r="K321" s="76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77"/>
    </row>
    <row r="322" spans="1:29" ht="15.75" x14ac:dyDescent="0.25">
      <c r="A322" s="71"/>
      <c r="B322" s="69"/>
      <c r="C322" s="69"/>
      <c r="D322" s="69"/>
      <c r="E322" s="4" t="str">
        <f>IF(Table1[[#This Row],[Entrance Date (if prior to 7/1/24, enter 7/1/24)]]="","-",(_xlfn.DAYS(D322,C322)+1))</f>
        <v>-</v>
      </c>
      <c r="F322" s="74"/>
      <c r="G322" s="38">
        <f>NETWORKDAYS(C322, D322, Instructions!$C$2:$C$51)</f>
        <v>0</v>
      </c>
      <c r="H322" s="69"/>
      <c r="I322" s="69"/>
      <c r="J322" s="76"/>
      <c r="K322" s="76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77"/>
    </row>
    <row r="323" spans="1:29" ht="15.75" x14ac:dyDescent="0.25">
      <c r="A323" s="71"/>
      <c r="B323" s="69"/>
      <c r="C323" s="69"/>
      <c r="D323" s="69"/>
      <c r="E323" s="4" t="str">
        <f>IF(Table1[[#This Row],[Entrance Date (if prior to 7/1/24, enter 7/1/24)]]="","-",(_xlfn.DAYS(D323,C323)+1))</f>
        <v>-</v>
      </c>
      <c r="F323" s="74"/>
      <c r="G323" s="38">
        <f>NETWORKDAYS(C323, D323, Instructions!$C$2:$C$51)</f>
        <v>0</v>
      </c>
      <c r="H323" s="69"/>
      <c r="I323" s="69"/>
      <c r="J323" s="76"/>
      <c r="K323" s="76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77"/>
    </row>
    <row r="324" spans="1:29" ht="15.75" x14ac:dyDescent="0.25">
      <c r="A324" s="71"/>
      <c r="B324" s="69"/>
      <c r="C324" s="69"/>
      <c r="D324" s="69"/>
      <c r="E324" s="4" t="str">
        <f>IF(Table1[[#This Row],[Entrance Date (if prior to 7/1/24, enter 7/1/24)]]="","-",(_xlfn.DAYS(D324,C324)+1))</f>
        <v>-</v>
      </c>
      <c r="F324" s="74"/>
      <c r="G324" s="38">
        <f>NETWORKDAYS(C324, D324, Instructions!$C$2:$C$51)</f>
        <v>0</v>
      </c>
      <c r="H324" s="69"/>
      <c r="I324" s="69"/>
      <c r="J324" s="76"/>
      <c r="K324" s="76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77"/>
    </row>
    <row r="325" spans="1:29" ht="15.75" x14ac:dyDescent="0.25">
      <c r="A325" s="71"/>
      <c r="B325" s="69"/>
      <c r="C325" s="69"/>
      <c r="D325" s="69"/>
      <c r="E325" s="4" t="str">
        <f>IF(Table1[[#This Row],[Entrance Date (if prior to 7/1/24, enter 7/1/24)]]="","-",(_xlfn.DAYS(D325,C325)+1))</f>
        <v>-</v>
      </c>
      <c r="F325" s="74"/>
      <c r="G325" s="38">
        <f>NETWORKDAYS(C325, D325, Instructions!$C$2:$C$51)</f>
        <v>0</v>
      </c>
      <c r="H325" s="69"/>
      <c r="I325" s="69"/>
      <c r="J325" s="76"/>
      <c r="K325" s="76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77"/>
    </row>
    <row r="326" spans="1:29" ht="15.75" x14ac:dyDescent="0.25">
      <c r="A326" s="71"/>
      <c r="B326" s="69"/>
      <c r="C326" s="69"/>
      <c r="D326" s="69"/>
      <c r="E326" s="4" t="str">
        <f>IF(Table1[[#This Row],[Entrance Date (if prior to 7/1/24, enter 7/1/24)]]="","-",(_xlfn.DAYS(D326,C326)+1))</f>
        <v>-</v>
      </c>
      <c r="F326" s="74"/>
      <c r="G326" s="38">
        <f>NETWORKDAYS(C326, D326, Instructions!$C$2:$C$51)</f>
        <v>0</v>
      </c>
      <c r="H326" s="69"/>
      <c r="I326" s="69"/>
      <c r="J326" s="76"/>
      <c r="K326" s="76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77"/>
    </row>
    <row r="327" spans="1:29" ht="15.75" x14ac:dyDescent="0.25">
      <c r="A327" s="71"/>
      <c r="B327" s="69"/>
      <c r="C327" s="69"/>
      <c r="D327" s="69"/>
      <c r="E327" s="4" t="str">
        <f>IF(Table1[[#This Row],[Entrance Date (if prior to 7/1/24, enter 7/1/24)]]="","-",(_xlfn.DAYS(D327,C327)+1))</f>
        <v>-</v>
      </c>
      <c r="F327" s="74"/>
      <c r="G327" s="38">
        <f>NETWORKDAYS(C327, D327, Instructions!$C$2:$C$51)</f>
        <v>0</v>
      </c>
      <c r="H327" s="69"/>
      <c r="I327" s="69"/>
      <c r="J327" s="76"/>
      <c r="K327" s="76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77"/>
    </row>
    <row r="328" spans="1:29" ht="15.75" x14ac:dyDescent="0.25">
      <c r="A328" s="71"/>
      <c r="B328" s="69"/>
      <c r="C328" s="69"/>
      <c r="D328" s="69"/>
      <c r="E328" s="4" t="str">
        <f>IF(Table1[[#This Row],[Entrance Date (if prior to 7/1/24, enter 7/1/24)]]="","-",(_xlfn.DAYS(D328,C328)+1))</f>
        <v>-</v>
      </c>
      <c r="F328" s="74"/>
      <c r="G328" s="38">
        <f>NETWORKDAYS(C328, D328, Instructions!$C$2:$C$51)</f>
        <v>0</v>
      </c>
      <c r="H328" s="69"/>
      <c r="I328" s="69"/>
      <c r="J328" s="76"/>
      <c r="K328" s="76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77"/>
    </row>
    <row r="329" spans="1:29" ht="15.75" x14ac:dyDescent="0.25">
      <c r="A329" s="71"/>
      <c r="B329" s="69"/>
      <c r="C329" s="69"/>
      <c r="D329" s="69"/>
      <c r="E329" s="4" t="str">
        <f>IF(Table1[[#This Row],[Entrance Date (if prior to 7/1/24, enter 7/1/24)]]="","-",(_xlfn.DAYS(D329,C329)+1))</f>
        <v>-</v>
      </c>
      <c r="F329" s="74"/>
      <c r="G329" s="38">
        <f>NETWORKDAYS(C329, D329, Instructions!$C$2:$C$51)</f>
        <v>0</v>
      </c>
      <c r="H329" s="69"/>
      <c r="I329" s="69"/>
      <c r="J329" s="76"/>
      <c r="K329" s="76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77"/>
    </row>
    <row r="330" spans="1:29" ht="15.75" x14ac:dyDescent="0.25">
      <c r="A330" s="71"/>
      <c r="B330" s="69"/>
      <c r="C330" s="69"/>
      <c r="D330" s="69"/>
      <c r="E330" s="4" t="str">
        <f>IF(Table1[[#This Row],[Entrance Date (if prior to 7/1/24, enter 7/1/24)]]="","-",(_xlfn.DAYS(D330,C330)+1))</f>
        <v>-</v>
      </c>
      <c r="F330" s="74"/>
      <c r="G330" s="38">
        <f>NETWORKDAYS(C330, D330, Instructions!$C$2:$C$51)</f>
        <v>0</v>
      </c>
      <c r="H330" s="69"/>
      <c r="I330" s="69"/>
      <c r="J330" s="76"/>
      <c r="K330" s="76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77"/>
    </row>
    <row r="331" spans="1:29" ht="15.75" x14ac:dyDescent="0.25">
      <c r="A331" s="71"/>
      <c r="B331" s="69"/>
      <c r="C331" s="69"/>
      <c r="D331" s="69"/>
      <c r="E331" s="4" t="str">
        <f>IF(Table1[[#This Row],[Entrance Date (if prior to 7/1/24, enter 7/1/24)]]="","-",(_xlfn.DAYS(D331,C331)+1))</f>
        <v>-</v>
      </c>
      <c r="F331" s="74"/>
      <c r="G331" s="38">
        <f>NETWORKDAYS(C331, D331, Instructions!$C$2:$C$51)</f>
        <v>0</v>
      </c>
      <c r="H331" s="69"/>
      <c r="I331" s="69"/>
      <c r="J331" s="76"/>
      <c r="K331" s="76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77"/>
    </row>
    <row r="332" spans="1:29" ht="15.75" x14ac:dyDescent="0.25">
      <c r="A332" s="71"/>
      <c r="B332" s="69"/>
      <c r="C332" s="69"/>
      <c r="D332" s="69"/>
      <c r="E332" s="4" t="str">
        <f>IF(Table1[[#This Row],[Entrance Date (if prior to 7/1/24, enter 7/1/24)]]="","-",(_xlfn.DAYS(D332,C332)+1))</f>
        <v>-</v>
      </c>
      <c r="F332" s="74"/>
      <c r="G332" s="38">
        <f>NETWORKDAYS(C332, D332, Instructions!$C$2:$C$51)</f>
        <v>0</v>
      </c>
      <c r="H332" s="69"/>
      <c r="I332" s="69"/>
      <c r="J332" s="76"/>
      <c r="K332" s="76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77"/>
    </row>
    <row r="333" spans="1:29" ht="15.75" x14ac:dyDescent="0.25">
      <c r="A333" s="71"/>
      <c r="B333" s="69"/>
      <c r="C333" s="69"/>
      <c r="D333" s="69"/>
      <c r="E333" s="4" t="str">
        <f>IF(Table1[[#This Row],[Entrance Date (if prior to 7/1/24, enter 7/1/24)]]="","-",(_xlfn.DAYS(D333,C333)+1))</f>
        <v>-</v>
      </c>
      <c r="F333" s="74"/>
      <c r="G333" s="38">
        <f>NETWORKDAYS(C333, D333, Instructions!$C$2:$C$51)</f>
        <v>0</v>
      </c>
      <c r="H333" s="69"/>
      <c r="I333" s="69"/>
      <c r="J333" s="76"/>
      <c r="K333" s="76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77"/>
    </row>
    <row r="334" spans="1:29" ht="15.75" x14ac:dyDescent="0.25">
      <c r="A334" s="71"/>
      <c r="B334" s="69"/>
      <c r="C334" s="69"/>
      <c r="D334" s="69"/>
      <c r="E334" s="4" t="str">
        <f>IF(Table1[[#This Row],[Entrance Date (if prior to 7/1/24, enter 7/1/24)]]="","-",(_xlfn.DAYS(D334,C334)+1))</f>
        <v>-</v>
      </c>
      <c r="F334" s="74"/>
      <c r="G334" s="38">
        <f>NETWORKDAYS(C334, D334, Instructions!$C$2:$C$51)</f>
        <v>0</v>
      </c>
      <c r="H334" s="69"/>
      <c r="I334" s="69"/>
      <c r="J334" s="76"/>
      <c r="K334" s="76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77"/>
    </row>
    <row r="335" spans="1:29" ht="15.75" x14ac:dyDescent="0.25">
      <c r="A335" s="71"/>
      <c r="B335" s="69"/>
      <c r="C335" s="69"/>
      <c r="D335" s="69"/>
      <c r="E335" s="4" t="str">
        <f>IF(Table1[[#This Row],[Entrance Date (if prior to 7/1/24, enter 7/1/24)]]="","-",(_xlfn.DAYS(D335,C335)+1))</f>
        <v>-</v>
      </c>
      <c r="F335" s="74"/>
      <c r="G335" s="38">
        <f>NETWORKDAYS(C335, D335, Instructions!$C$2:$C$51)</f>
        <v>0</v>
      </c>
      <c r="H335" s="69"/>
      <c r="I335" s="69"/>
      <c r="J335" s="76"/>
      <c r="K335" s="76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77"/>
    </row>
    <row r="336" spans="1:29" ht="15.75" x14ac:dyDescent="0.25">
      <c r="A336" s="71"/>
      <c r="B336" s="69"/>
      <c r="C336" s="69"/>
      <c r="D336" s="69"/>
      <c r="E336" s="4" t="str">
        <f>IF(Table1[[#This Row],[Entrance Date (if prior to 7/1/24, enter 7/1/24)]]="","-",(_xlfn.DAYS(D336,C336)+1))</f>
        <v>-</v>
      </c>
      <c r="F336" s="74"/>
      <c r="G336" s="38">
        <f>NETWORKDAYS(C336, D336, Instructions!$C$2:$C$51)</f>
        <v>0</v>
      </c>
      <c r="H336" s="69"/>
      <c r="I336" s="69"/>
      <c r="J336" s="76"/>
      <c r="K336" s="76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77"/>
    </row>
    <row r="337" spans="1:29" ht="15.75" x14ac:dyDescent="0.25">
      <c r="A337" s="71"/>
      <c r="B337" s="69"/>
      <c r="C337" s="69"/>
      <c r="D337" s="69"/>
      <c r="E337" s="4" t="str">
        <f>IF(Table1[[#This Row],[Entrance Date (if prior to 7/1/24, enter 7/1/24)]]="","-",(_xlfn.DAYS(D337,C337)+1))</f>
        <v>-</v>
      </c>
      <c r="F337" s="74"/>
      <c r="G337" s="38">
        <f>NETWORKDAYS(C337, D337, Instructions!$C$2:$C$51)</f>
        <v>0</v>
      </c>
      <c r="H337" s="69"/>
      <c r="I337" s="69"/>
      <c r="J337" s="76"/>
      <c r="K337" s="76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77"/>
    </row>
    <row r="338" spans="1:29" ht="15.75" x14ac:dyDescent="0.25">
      <c r="A338" s="71"/>
      <c r="B338" s="69"/>
      <c r="C338" s="69"/>
      <c r="D338" s="69"/>
      <c r="E338" s="4" t="str">
        <f>IF(Table1[[#This Row],[Entrance Date (if prior to 7/1/24, enter 7/1/24)]]="","-",(_xlfn.DAYS(D338,C338)+1))</f>
        <v>-</v>
      </c>
      <c r="F338" s="74"/>
      <c r="G338" s="38">
        <f>NETWORKDAYS(C338, D338, Instructions!$C$2:$C$51)</f>
        <v>0</v>
      </c>
      <c r="H338" s="69"/>
      <c r="I338" s="69"/>
      <c r="J338" s="76"/>
      <c r="K338" s="76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77"/>
    </row>
    <row r="339" spans="1:29" ht="15.75" x14ac:dyDescent="0.25">
      <c r="A339" s="71"/>
      <c r="B339" s="69"/>
      <c r="C339" s="69"/>
      <c r="D339" s="69"/>
      <c r="E339" s="4" t="str">
        <f>IF(Table1[[#This Row],[Entrance Date (if prior to 7/1/24, enter 7/1/24)]]="","-",(_xlfn.DAYS(D339,C339)+1))</f>
        <v>-</v>
      </c>
      <c r="F339" s="74"/>
      <c r="G339" s="38">
        <f>NETWORKDAYS(C339, D339, Instructions!$C$2:$C$51)</f>
        <v>0</v>
      </c>
      <c r="H339" s="69"/>
      <c r="I339" s="69"/>
      <c r="J339" s="76"/>
      <c r="K339" s="76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77"/>
    </row>
    <row r="340" spans="1:29" ht="15.75" x14ac:dyDescent="0.25">
      <c r="A340" s="71"/>
      <c r="B340" s="69"/>
      <c r="C340" s="69"/>
      <c r="D340" s="69"/>
      <c r="E340" s="4" t="str">
        <f>IF(Table1[[#This Row],[Entrance Date (if prior to 7/1/24, enter 7/1/24)]]="","-",(_xlfn.DAYS(D340,C340)+1))</f>
        <v>-</v>
      </c>
      <c r="F340" s="74"/>
      <c r="G340" s="38">
        <f>NETWORKDAYS(C340, D340, Instructions!$C$2:$C$51)</f>
        <v>0</v>
      </c>
      <c r="H340" s="69"/>
      <c r="I340" s="69"/>
      <c r="J340" s="76"/>
      <c r="K340" s="76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77"/>
    </row>
    <row r="341" spans="1:29" ht="15.75" x14ac:dyDescent="0.25">
      <c r="A341" s="71"/>
      <c r="B341" s="69"/>
      <c r="C341" s="69"/>
      <c r="D341" s="69"/>
      <c r="E341" s="4" t="str">
        <f>IF(Table1[[#This Row],[Entrance Date (if prior to 7/1/24, enter 7/1/24)]]="","-",(_xlfn.DAYS(D341,C341)+1))</f>
        <v>-</v>
      </c>
      <c r="F341" s="74"/>
      <c r="G341" s="38">
        <f>NETWORKDAYS(C341, D341, Instructions!$C$2:$C$51)</f>
        <v>0</v>
      </c>
      <c r="H341" s="69"/>
      <c r="I341" s="69"/>
      <c r="J341" s="76"/>
      <c r="K341" s="76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77"/>
    </row>
    <row r="342" spans="1:29" ht="15.75" x14ac:dyDescent="0.25">
      <c r="A342" s="71"/>
      <c r="B342" s="69"/>
      <c r="C342" s="69"/>
      <c r="D342" s="69"/>
      <c r="E342" s="4" t="str">
        <f>IF(Table1[[#This Row],[Entrance Date (if prior to 7/1/24, enter 7/1/24)]]="","-",(_xlfn.DAYS(D342,C342)+1))</f>
        <v>-</v>
      </c>
      <c r="F342" s="74"/>
      <c r="G342" s="38">
        <f>NETWORKDAYS(C342, D342, Instructions!$C$2:$C$51)</f>
        <v>0</v>
      </c>
      <c r="H342" s="69"/>
      <c r="I342" s="69"/>
      <c r="J342" s="76"/>
      <c r="K342" s="76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77"/>
    </row>
    <row r="343" spans="1:29" ht="15.75" x14ac:dyDescent="0.25">
      <c r="A343" s="71"/>
      <c r="B343" s="69"/>
      <c r="C343" s="69"/>
      <c r="D343" s="69"/>
      <c r="E343" s="4" t="str">
        <f>IF(Table1[[#This Row],[Entrance Date (if prior to 7/1/24, enter 7/1/24)]]="","-",(_xlfn.DAYS(D343,C343)+1))</f>
        <v>-</v>
      </c>
      <c r="F343" s="74"/>
      <c r="G343" s="38">
        <f>NETWORKDAYS(C343, D343, Instructions!$C$2:$C$51)</f>
        <v>0</v>
      </c>
      <c r="H343" s="69"/>
      <c r="I343" s="69"/>
      <c r="J343" s="76"/>
      <c r="K343" s="76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77"/>
    </row>
    <row r="344" spans="1:29" ht="15.75" x14ac:dyDescent="0.25">
      <c r="A344" s="71"/>
      <c r="B344" s="69"/>
      <c r="C344" s="69"/>
      <c r="D344" s="69"/>
      <c r="E344" s="4" t="str">
        <f>IF(Table1[[#This Row],[Entrance Date (if prior to 7/1/24, enter 7/1/24)]]="","-",(_xlfn.DAYS(D344,C344)+1))</f>
        <v>-</v>
      </c>
      <c r="F344" s="74"/>
      <c r="G344" s="38">
        <f>NETWORKDAYS(C344, D344, Instructions!$C$2:$C$51)</f>
        <v>0</v>
      </c>
      <c r="H344" s="69"/>
      <c r="I344" s="69"/>
      <c r="J344" s="76"/>
      <c r="K344" s="76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77"/>
    </row>
    <row r="345" spans="1:29" ht="15.75" x14ac:dyDescent="0.25">
      <c r="A345" s="71"/>
      <c r="B345" s="69"/>
      <c r="C345" s="69"/>
      <c r="D345" s="69"/>
      <c r="E345" s="4" t="str">
        <f>IF(Table1[[#This Row],[Entrance Date (if prior to 7/1/24, enter 7/1/24)]]="","-",(_xlfn.DAYS(D345,C345)+1))</f>
        <v>-</v>
      </c>
      <c r="F345" s="74"/>
      <c r="G345" s="38">
        <f>NETWORKDAYS(C345, D345, Instructions!$C$2:$C$51)</f>
        <v>0</v>
      </c>
      <c r="H345" s="69"/>
      <c r="I345" s="69"/>
      <c r="J345" s="76"/>
      <c r="K345" s="76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77"/>
    </row>
    <row r="346" spans="1:29" ht="15.75" x14ac:dyDescent="0.25">
      <c r="A346" s="71"/>
      <c r="B346" s="69"/>
      <c r="C346" s="69"/>
      <c r="D346" s="69"/>
      <c r="E346" s="4" t="str">
        <f>IF(Table1[[#This Row],[Entrance Date (if prior to 7/1/24, enter 7/1/24)]]="","-",(_xlfn.DAYS(D346,C346)+1))</f>
        <v>-</v>
      </c>
      <c r="F346" s="74"/>
      <c r="G346" s="38">
        <f>NETWORKDAYS(C346, D346, Instructions!$C$2:$C$51)</f>
        <v>0</v>
      </c>
      <c r="H346" s="69"/>
      <c r="I346" s="69"/>
      <c r="J346" s="76"/>
      <c r="K346" s="76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77"/>
    </row>
    <row r="347" spans="1:29" ht="15.75" x14ac:dyDescent="0.25">
      <c r="A347" s="71"/>
      <c r="B347" s="69"/>
      <c r="C347" s="69"/>
      <c r="D347" s="69"/>
      <c r="E347" s="4" t="str">
        <f>IF(Table1[[#This Row],[Entrance Date (if prior to 7/1/24, enter 7/1/24)]]="","-",(_xlfn.DAYS(D347,C347)+1))</f>
        <v>-</v>
      </c>
      <c r="F347" s="74"/>
      <c r="G347" s="38">
        <f>NETWORKDAYS(C347, D347, Instructions!$C$2:$C$51)</f>
        <v>0</v>
      </c>
      <c r="H347" s="69"/>
      <c r="I347" s="69"/>
      <c r="J347" s="76"/>
      <c r="K347" s="76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77"/>
    </row>
    <row r="348" spans="1:29" ht="15.75" x14ac:dyDescent="0.25">
      <c r="A348" s="71"/>
      <c r="B348" s="69"/>
      <c r="C348" s="69"/>
      <c r="D348" s="69"/>
      <c r="E348" s="4" t="str">
        <f>IF(Table1[[#This Row],[Entrance Date (if prior to 7/1/24, enter 7/1/24)]]="","-",(_xlfn.DAYS(D348,C348)+1))</f>
        <v>-</v>
      </c>
      <c r="F348" s="74"/>
      <c r="G348" s="38">
        <f>NETWORKDAYS(C348, D348, Instructions!$C$2:$C$51)</f>
        <v>0</v>
      </c>
      <c r="H348" s="69"/>
      <c r="I348" s="69"/>
      <c r="J348" s="76"/>
      <c r="K348" s="76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77"/>
    </row>
    <row r="349" spans="1:29" ht="15.75" x14ac:dyDescent="0.25">
      <c r="A349" s="71"/>
      <c r="B349" s="69"/>
      <c r="C349" s="69"/>
      <c r="D349" s="69"/>
      <c r="E349" s="4" t="str">
        <f>IF(Table1[[#This Row],[Entrance Date (if prior to 7/1/24, enter 7/1/24)]]="","-",(_xlfn.DAYS(D349,C349)+1))</f>
        <v>-</v>
      </c>
      <c r="F349" s="74"/>
      <c r="G349" s="38">
        <f>NETWORKDAYS(C349, D349, Instructions!$C$2:$C$51)</f>
        <v>0</v>
      </c>
      <c r="H349" s="69"/>
      <c r="I349" s="69"/>
      <c r="J349" s="76"/>
      <c r="K349" s="76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77"/>
    </row>
    <row r="350" spans="1:29" ht="15.75" x14ac:dyDescent="0.25">
      <c r="A350" s="71"/>
      <c r="B350" s="69"/>
      <c r="C350" s="69"/>
      <c r="D350" s="69"/>
      <c r="E350" s="4" t="str">
        <f>IF(Table1[[#This Row],[Entrance Date (if prior to 7/1/24, enter 7/1/24)]]="","-",(_xlfn.DAYS(D350,C350)+1))</f>
        <v>-</v>
      </c>
      <c r="F350" s="74"/>
      <c r="G350" s="38">
        <f>NETWORKDAYS(C350, D350, Instructions!$C$2:$C$51)</f>
        <v>0</v>
      </c>
      <c r="H350" s="69"/>
      <c r="I350" s="69"/>
      <c r="J350" s="76"/>
      <c r="K350" s="76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77"/>
    </row>
    <row r="351" spans="1:29" ht="15.75" x14ac:dyDescent="0.25">
      <c r="A351" s="71"/>
      <c r="B351" s="69"/>
      <c r="C351" s="69"/>
      <c r="D351" s="69"/>
      <c r="E351" s="4" t="str">
        <f>IF(Table1[[#This Row],[Entrance Date (if prior to 7/1/24, enter 7/1/24)]]="","-",(_xlfn.DAYS(D351,C351)+1))</f>
        <v>-</v>
      </c>
      <c r="F351" s="74"/>
      <c r="G351" s="38">
        <f>NETWORKDAYS(C351, D351, Instructions!$C$2:$C$51)</f>
        <v>0</v>
      </c>
      <c r="H351" s="69"/>
      <c r="I351" s="69"/>
      <c r="J351" s="76"/>
      <c r="K351" s="76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77"/>
    </row>
    <row r="352" spans="1:29" ht="15.75" x14ac:dyDescent="0.25">
      <c r="A352" s="71"/>
      <c r="B352" s="69"/>
      <c r="C352" s="69"/>
      <c r="D352" s="69"/>
      <c r="E352" s="4" t="str">
        <f>IF(Table1[[#This Row],[Entrance Date (if prior to 7/1/24, enter 7/1/24)]]="","-",(_xlfn.DAYS(D352,C352)+1))</f>
        <v>-</v>
      </c>
      <c r="F352" s="74"/>
      <c r="G352" s="38">
        <f>NETWORKDAYS(C352, D352, Instructions!$C$2:$C$51)</f>
        <v>0</v>
      </c>
      <c r="H352" s="69"/>
      <c r="I352" s="69"/>
      <c r="J352" s="76"/>
      <c r="K352" s="76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77"/>
    </row>
    <row r="353" spans="1:29" ht="15.75" x14ac:dyDescent="0.25">
      <c r="A353" s="71"/>
      <c r="B353" s="69"/>
      <c r="C353" s="69"/>
      <c r="D353" s="69"/>
      <c r="E353" s="4" t="str">
        <f>IF(Table1[[#This Row],[Entrance Date (if prior to 7/1/24, enter 7/1/24)]]="","-",(_xlfn.DAYS(D353,C353)+1))</f>
        <v>-</v>
      </c>
      <c r="F353" s="74"/>
      <c r="G353" s="38">
        <f>NETWORKDAYS(C353, D353, Instructions!$C$2:$C$51)</f>
        <v>0</v>
      </c>
      <c r="H353" s="69"/>
      <c r="I353" s="69"/>
      <c r="J353" s="76"/>
      <c r="K353" s="76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77"/>
    </row>
    <row r="354" spans="1:29" ht="15.75" x14ac:dyDescent="0.25">
      <c r="A354" s="71"/>
      <c r="B354" s="69"/>
      <c r="C354" s="69"/>
      <c r="D354" s="69"/>
      <c r="E354" s="4" t="str">
        <f>IF(Table1[[#This Row],[Entrance Date (if prior to 7/1/24, enter 7/1/24)]]="","-",(_xlfn.DAYS(D354,C354)+1))</f>
        <v>-</v>
      </c>
      <c r="F354" s="74"/>
      <c r="G354" s="38">
        <f>NETWORKDAYS(C354, D354, Instructions!$C$2:$C$51)</f>
        <v>0</v>
      </c>
      <c r="H354" s="69"/>
      <c r="I354" s="69"/>
      <c r="J354" s="76"/>
      <c r="K354" s="76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77"/>
    </row>
    <row r="355" spans="1:29" ht="15.75" x14ac:dyDescent="0.25">
      <c r="A355" s="71"/>
      <c r="B355" s="69"/>
      <c r="C355" s="69"/>
      <c r="D355" s="69"/>
      <c r="E355" s="4" t="str">
        <f>IF(Table1[[#This Row],[Entrance Date (if prior to 7/1/24, enter 7/1/24)]]="","-",(_xlfn.DAYS(D355,C355)+1))</f>
        <v>-</v>
      </c>
      <c r="F355" s="74"/>
      <c r="G355" s="38">
        <f>NETWORKDAYS(C355, D355, Instructions!$C$2:$C$51)</f>
        <v>0</v>
      </c>
      <c r="H355" s="69"/>
      <c r="I355" s="69"/>
      <c r="J355" s="76"/>
      <c r="K355" s="76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77"/>
    </row>
    <row r="356" spans="1:29" ht="15.75" x14ac:dyDescent="0.25">
      <c r="A356" s="71"/>
      <c r="B356" s="69"/>
      <c r="C356" s="69"/>
      <c r="D356" s="69"/>
      <c r="E356" s="4" t="str">
        <f>IF(Table1[[#This Row],[Entrance Date (if prior to 7/1/24, enter 7/1/24)]]="","-",(_xlfn.DAYS(D356,C356)+1))</f>
        <v>-</v>
      </c>
      <c r="F356" s="74"/>
      <c r="G356" s="38">
        <f>NETWORKDAYS(C356, D356, Instructions!$C$2:$C$51)</f>
        <v>0</v>
      </c>
      <c r="H356" s="69"/>
      <c r="I356" s="69"/>
      <c r="J356" s="76"/>
      <c r="K356" s="76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77"/>
    </row>
    <row r="357" spans="1:29" ht="15.75" x14ac:dyDescent="0.25">
      <c r="A357" s="71"/>
      <c r="B357" s="69"/>
      <c r="C357" s="69"/>
      <c r="D357" s="69"/>
      <c r="E357" s="4" t="str">
        <f>IF(Table1[[#This Row],[Entrance Date (if prior to 7/1/24, enter 7/1/24)]]="","-",(_xlfn.DAYS(D357,C357)+1))</f>
        <v>-</v>
      </c>
      <c r="F357" s="74"/>
      <c r="G357" s="38">
        <f>NETWORKDAYS(C357, D357, Instructions!$C$2:$C$51)</f>
        <v>0</v>
      </c>
      <c r="H357" s="69"/>
      <c r="I357" s="69"/>
      <c r="J357" s="76"/>
      <c r="K357" s="76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77"/>
    </row>
    <row r="358" spans="1:29" ht="15.75" x14ac:dyDescent="0.25">
      <c r="A358" s="71"/>
      <c r="B358" s="69"/>
      <c r="C358" s="69"/>
      <c r="D358" s="69"/>
      <c r="E358" s="4" t="str">
        <f>IF(Table1[[#This Row],[Entrance Date (if prior to 7/1/24, enter 7/1/24)]]="","-",(_xlfn.DAYS(D358,C358)+1))</f>
        <v>-</v>
      </c>
      <c r="F358" s="74"/>
      <c r="G358" s="38">
        <f>NETWORKDAYS(C358, D358, Instructions!$C$2:$C$51)</f>
        <v>0</v>
      </c>
      <c r="H358" s="69"/>
      <c r="I358" s="69"/>
      <c r="J358" s="76"/>
      <c r="K358" s="76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77"/>
    </row>
    <row r="359" spans="1:29" ht="15.75" x14ac:dyDescent="0.25">
      <c r="A359" s="71"/>
      <c r="B359" s="69"/>
      <c r="C359" s="69"/>
      <c r="D359" s="69"/>
      <c r="E359" s="4" t="str">
        <f>IF(Table1[[#This Row],[Entrance Date (if prior to 7/1/24, enter 7/1/24)]]="","-",(_xlfn.DAYS(D359,C359)+1))</f>
        <v>-</v>
      </c>
      <c r="F359" s="74"/>
      <c r="G359" s="38">
        <f>NETWORKDAYS(C359, D359, Instructions!$C$2:$C$51)</f>
        <v>0</v>
      </c>
      <c r="H359" s="69"/>
      <c r="I359" s="69"/>
      <c r="J359" s="76"/>
      <c r="K359" s="76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77"/>
    </row>
    <row r="360" spans="1:29" ht="15.75" x14ac:dyDescent="0.25">
      <c r="A360" s="71"/>
      <c r="B360" s="69"/>
      <c r="C360" s="69"/>
      <c r="D360" s="69"/>
      <c r="E360" s="4" t="str">
        <f>IF(Table1[[#This Row],[Entrance Date (if prior to 7/1/24, enter 7/1/24)]]="","-",(_xlfn.DAYS(D360,C360)+1))</f>
        <v>-</v>
      </c>
      <c r="F360" s="74"/>
      <c r="G360" s="38">
        <f>NETWORKDAYS(C360, D360, Instructions!$C$2:$C$51)</f>
        <v>0</v>
      </c>
      <c r="H360" s="69"/>
      <c r="I360" s="69"/>
      <c r="J360" s="76"/>
      <c r="K360" s="76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77"/>
    </row>
    <row r="361" spans="1:29" ht="15.75" x14ac:dyDescent="0.25">
      <c r="A361" s="71"/>
      <c r="B361" s="69"/>
      <c r="C361" s="69"/>
      <c r="D361" s="69"/>
      <c r="E361" s="4" t="str">
        <f>IF(Table1[[#This Row],[Entrance Date (if prior to 7/1/24, enter 7/1/24)]]="","-",(_xlfn.DAYS(D361,C361)+1))</f>
        <v>-</v>
      </c>
      <c r="F361" s="74"/>
      <c r="G361" s="38">
        <f>NETWORKDAYS(C361, D361, Instructions!$C$2:$C$51)</f>
        <v>0</v>
      </c>
      <c r="H361" s="69"/>
      <c r="I361" s="69"/>
      <c r="J361" s="76"/>
      <c r="K361" s="76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77"/>
    </row>
    <row r="362" spans="1:29" ht="15.75" x14ac:dyDescent="0.25">
      <c r="A362" s="71"/>
      <c r="B362" s="69"/>
      <c r="C362" s="69"/>
      <c r="D362" s="69"/>
      <c r="E362" s="4" t="str">
        <f>IF(Table1[[#This Row],[Entrance Date (if prior to 7/1/24, enter 7/1/24)]]="","-",(_xlfn.DAYS(D362,C362)+1))</f>
        <v>-</v>
      </c>
      <c r="F362" s="74"/>
      <c r="G362" s="38">
        <f>NETWORKDAYS(C362, D362, Instructions!$C$2:$C$51)</f>
        <v>0</v>
      </c>
      <c r="H362" s="69"/>
      <c r="I362" s="69"/>
      <c r="J362" s="76"/>
      <c r="K362" s="76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77"/>
    </row>
    <row r="363" spans="1:29" ht="15.75" x14ac:dyDescent="0.25">
      <c r="A363" s="71"/>
      <c r="B363" s="69"/>
      <c r="C363" s="69"/>
      <c r="D363" s="69"/>
      <c r="E363" s="4" t="str">
        <f>IF(Table1[[#This Row],[Entrance Date (if prior to 7/1/24, enter 7/1/24)]]="","-",(_xlfn.DAYS(D363,C363)+1))</f>
        <v>-</v>
      </c>
      <c r="F363" s="74"/>
      <c r="G363" s="38">
        <f>NETWORKDAYS(C363, D363, Instructions!$C$2:$C$51)</f>
        <v>0</v>
      </c>
      <c r="H363" s="69"/>
      <c r="I363" s="69"/>
      <c r="J363" s="76"/>
      <c r="K363" s="76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77"/>
    </row>
    <row r="364" spans="1:29" ht="15.75" x14ac:dyDescent="0.25">
      <c r="A364" s="71"/>
      <c r="B364" s="69"/>
      <c r="C364" s="69"/>
      <c r="D364" s="69"/>
      <c r="E364" s="4" t="str">
        <f>IF(Table1[[#This Row],[Entrance Date (if prior to 7/1/24, enter 7/1/24)]]="","-",(_xlfn.DAYS(D364,C364)+1))</f>
        <v>-</v>
      </c>
      <c r="F364" s="74"/>
      <c r="G364" s="38">
        <f>NETWORKDAYS(C364, D364, Instructions!$C$2:$C$51)</f>
        <v>0</v>
      </c>
      <c r="H364" s="69"/>
      <c r="I364" s="69"/>
      <c r="J364" s="76"/>
      <c r="K364" s="76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77"/>
    </row>
    <row r="365" spans="1:29" ht="15.75" x14ac:dyDescent="0.25">
      <c r="A365" s="71"/>
      <c r="B365" s="69"/>
      <c r="C365" s="69"/>
      <c r="D365" s="69"/>
      <c r="E365" s="4" t="str">
        <f>IF(Table1[[#This Row],[Entrance Date (if prior to 7/1/24, enter 7/1/24)]]="","-",(_xlfn.DAYS(D365,C365)+1))</f>
        <v>-</v>
      </c>
      <c r="F365" s="74"/>
      <c r="G365" s="38">
        <f>NETWORKDAYS(C365, D365, Instructions!$C$2:$C$51)</f>
        <v>0</v>
      </c>
      <c r="H365" s="69"/>
      <c r="I365" s="69"/>
      <c r="J365" s="76"/>
      <c r="K365" s="76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77"/>
    </row>
    <row r="366" spans="1:29" ht="15.75" x14ac:dyDescent="0.25">
      <c r="A366" s="71"/>
      <c r="B366" s="69"/>
      <c r="C366" s="69"/>
      <c r="D366" s="69"/>
      <c r="E366" s="4" t="str">
        <f>IF(Table1[[#This Row],[Entrance Date (if prior to 7/1/24, enter 7/1/24)]]="","-",(_xlfn.DAYS(D366,C366)+1))</f>
        <v>-</v>
      </c>
      <c r="F366" s="74"/>
      <c r="G366" s="38">
        <f>NETWORKDAYS(C366, D366, Instructions!$C$2:$C$51)</f>
        <v>0</v>
      </c>
      <c r="H366" s="69"/>
      <c r="I366" s="69"/>
      <c r="J366" s="76"/>
      <c r="K366" s="76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77"/>
    </row>
    <row r="367" spans="1:29" ht="15.75" x14ac:dyDescent="0.25">
      <c r="A367" s="71"/>
      <c r="B367" s="69"/>
      <c r="C367" s="69"/>
      <c r="D367" s="69"/>
      <c r="E367" s="4" t="str">
        <f>IF(Table1[[#This Row],[Entrance Date (if prior to 7/1/24, enter 7/1/24)]]="","-",(_xlfn.DAYS(D367,C367)+1))</f>
        <v>-</v>
      </c>
      <c r="F367" s="74"/>
      <c r="G367" s="38">
        <f>NETWORKDAYS(C367, D367, Instructions!$C$2:$C$51)</f>
        <v>0</v>
      </c>
      <c r="H367" s="69"/>
      <c r="I367" s="69"/>
      <c r="J367" s="76"/>
      <c r="K367" s="76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77"/>
    </row>
    <row r="368" spans="1:29" ht="15.75" x14ac:dyDescent="0.25">
      <c r="A368" s="71"/>
      <c r="B368" s="69"/>
      <c r="C368" s="69"/>
      <c r="D368" s="69"/>
      <c r="E368" s="4" t="str">
        <f>IF(Table1[[#This Row],[Entrance Date (if prior to 7/1/24, enter 7/1/24)]]="","-",(_xlfn.DAYS(D368,C368)+1))</f>
        <v>-</v>
      </c>
      <c r="F368" s="74"/>
      <c r="G368" s="38">
        <f>NETWORKDAYS(C368, D368, Instructions!$C$2:$C$51)</f>
        <v>0</v>
      </c>
      <c r="H368" s="69"/>
      <c r="I368" s="69"/>
      <c r="J368" s="76"/>
      <c r="K368" s="76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77"/>
    </row>
    <row r="369" spans="1:29" ht="15.75" x14ac:dyDescent="0.25">
      <c r="A369" s="71"/>
      <c r="B369" s="69"/>
      <c r="C369" s="69"/>
      <c r="D369" s="69"/>
      <c r="E369" s="4" t="str">
        <f>IF(Table1[[#This Row],[Entrance Date (if prior to 7/1/24, enter 7/1/24)]]="","-",(_xlfn.DAYS(D369,C369)+1))</f>
        <v>-</v>
      </c>
      <c r="F369" s="74"/>
      <c r="G369" s="38">
        <f>NETWORKDAYS(C369, D369, Instructions!$C$2:$C$51)</f>
        <v>0</v>
      </c>
      <c r="H369" s="69"/>
      <c r="I369" s="69"/>
      <c r="J369" s="76"/>
      <c r="K369" s="76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77"/>
    </row>
    <row r="370" spans="1:29" ht="15.75" x14ac:dyDescent="0.25">
      <c r="A370" s="71"/>
      <c r="B370" s="69"/>
      <c r="C370" s="69"/>
      <c r="D370" s="69"/>
      <c r="E370" s="4" t="str">
        <f>IF(Table1[[#This Row],[Entrance Date (if prior to 7/1/24, enter 7/1/24)]]="","-",(_xlfn.DAYS(D370,C370)+1))</f>
        <v>-</v>
      </c>
      <c r="F370" s="74"/>
      <c r="G370" s="38">
        <f>NETWORKDAYS(C370, D370, Instructions!$C$2:$C$51)</f>
        <v>0</v>
      </c>
      <c r="H370" s="69"/>
      <c r="I370" s="69"/>
      <c r="J370" s="76"/>
      <c r="K370" s="76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77"/>
    </row>
    <row r="371" spans="1:29" ht="15.75" x14ac:dyDescent="0.25">
      <c r="A371" s="71"/>
      <c r="B371" s="69"/>
      <c r="C371" s="69"/>
      <c r="D371" s="69"/>
      <c r="E371" s="4" t="str">
        <f>IF(Table1[[#This Row],[Entrance Date (if prior to 7/1/24, enter 7/1/24)]]="","-",(_xlfn.DAYS(D371,C371)+1))</f>
        <v>-</v>
      </c>
      <c r="F371" s="74"/>
      <c r="G371" s="38">
        <f>NETWORKDAYS(C371, D371, Instructions!$C$2:$C$51)</f>
        <v>0</v>
      </c>
      <c r="H371" s="69"/>
      <c r="I371" s="69"/>
      <c r="J371" s="76"/>
      <c r="K371" s="76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77"/>
    </row>
    <row r="372" spans="1:29" ht="15.75" x14ac:dyDescent="0.25">
      <c r="A372" s="71"/>
      <c r="B372" s="69"/>
      <c r="C372" s="69"/>
      <c r="D372" s="69"/>
      <c r="E372" s="4" t="str">
        <f>IF(Table1[[#This Row],[Entrance Date (if prior to 7/1/24, enter 7/1/24)]]="","-",(_xlfn.DAYS(D372,C372)+1))</f>
        <v>-</v>
      </c>
      <c r="F372" s="74"/>
      <c r="G372" s="38">
        <f>NETWORKDAYS(C372, D372, Instructions!$C$2:$C$51)</f>
        <v>0</v>
      </c>
      <c r="H372" s="69"/>
      <c r="I372" s="69"/>
      <c r="J372" s="76"/>
      <c r="K372" s="76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77"/>
    </row>
    <row r="373" spans="1:29" ht="15.75" x14ac:dyDescent="0.25">
      <c r="A373" s="71"/>
      <c r="B373" s="69"/>
      <c r="C373" s="69"/>
      <c r="D373" s="69"/>
      <c r="E373" s="4" t="str">
        <f>IF(Table1[[#This Row],[Entrance Date (if prior to 7/1/24, enter 7/1/24)]]="","-",(_xlfn.DAYS(D373,C373)+1))</f>
        <v>-</v>
      </c>
      <c r="F373" s="74"/>
      <c r="G373" s="38">
        <f>NETWORKDAYS(C373, D373, Instructions!$C$2:$C$51)</f>
        <v>0</v>
      </c>
      <c r="H373" s="69"/>
      <c r="I373" s="69"/>
      <c r="J373" s="76"/>
      <c r="K373" s="76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77"/>
    </row>
    <row r="374" spans="1:29" ht="15.75" x14ac:dyDescent="0.25">
      <c r="A374" s="71"/>
      <c r="B374" s="69"/>
      <c r="C374" s="69"/>
      <c r="D374" s="69"/>
      <c r="E374" s="4" t="str">
        <f>IF(Table1[[#This Row],[Entrance Date (if prior to 7/1/24, enter 7/1/24)]]="","-",(_xlfn.DAYS(D374,C374)+1))</f>
        <v>-</v>
      </c>
      <c r="F374" s="74"/>
      <c r="G374" s="38">
        <f>NETWORKDAYS(C374, D374, Instructions!$C$2:$C$51)</f>
        <v>0</v>
      </c>
      <c r="H374" s="69"/>
      <c r="I374" s="69"/>
      <c r="J374" s="76"/>
      <c r="K374" s="76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77"/>
    </row>
    <row r="375" spans="1:29" ht="15.75" x14ac:dyDescent="0.25">
      <c r="A375" s="71"/>
      <c r="B375" s="69"/>
      <c r="C375" s="69"/>
      <c r="D375" s="69"/>
      <c r="E375" s="4" t="str">
        <f>IF(Table1[[#This Row],[Entrance Date (if prior to 7/1/24, enter 7/1/24)]]="","-",(_xlfn.DAYS(D375,C375)+1))</f>
        <v>-</v>
      </c>
      <c r="F375" s="74"/>
      <c r="G375" s="38">
        <f>NETWORKDAYS(C375, D375, Instructions!$C$2:$C$51)</f>
        <v>0</v>
      </c>
      <c r="H375" s="69"/>
      <c r="I375" s="69"/>
      <c r="J375" s="76"/>
      <c r="K375" s="76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77"/>
    </row>
    <row r="376" spans="1:29" ht="15.75" x14ac:dyDescent="0.25">
      <c r="A376" s="71"/>
      <c r="B376" s="69"/>
      <c r="C376" s="69"/>
      <c r="D376" s="69"/>
      <c r="E376" s="4" t="str">
        <f>IF(Table1[[#This Row],[Entrance Date (if prior to 7/1/24, enter 7/1/24)]]="","-",(_xlfn.DAYS(D376,C376)+1))</f>
        <v>-</v>
      </c>
      <c r="F376" s="74"/>
      <c r="G376" s="38">
        <f>NETWORKDAYS(C376, D376, Instructions!$C$2:$C$51)</f>
        <v>0</v>
      </c>
      <c r="H376" s="69"/>
      <c r="I376" s="69"/>
      <c r="J376" s="76"/>
      <c r="K376" s="76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77"/>
    </row>
    <row r="377" spans="1:29" ht="15.75" x14ac:dyDescent="0.25">
      <c r="A377" s="71"/>
      <c r="B377" s="69"/>
      <c r="C377" s="69"/>
      <c r="D377" s="69"/>
      <c r="E377" s="4" t="str">
        <f>IF(Table1[[#This Row],[Entrance Date (if prior to 7/1/24, enter 7/1/24)]]="","-",(_xlfn.DAYS(D377,C377)+1))</f>
        <v>-</v>
      </c>
      <c r="F377" s="74"/>
      <c r="G377" s="38">
        <f>NETWORKDAYS(C377, D377, Instructions!$C$2:$C$51)</f>
        <v>0</v>
      </c>
      <c r="H377" s="69"/>
      <c r="I377" s="69"/>
      <c r="J377" s="76"/>
      <c r="K377" s="76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77"/>
    </row>
    <row r="378" spans="1:29" ht="15.75" x14ac:dyDescent="0.25">
      <c r="A378" s="71"/>
      <c r="B378" s="69"/>
      <c r="C378" s="69"/>
      <c r="D378" s="69"/>
      <c r="E378" s="4" t="str">
        <f>IF(Table1[[#This Row],[Entrance Date (if prior to 7/1/24, enter 7/1/24)]]="","-",(_xlfn.DAYS(D378,C378)+1))</f>
        <v>-</v>
      </c>
      <c r="F378" s="74"/>
      <c r="G378" s="38">
        <f>NETWORKDAYS(C378, D378, Instructions!$C$2:$C$51)</f>
        <v>0</v>
      </c>
      <c r="H378" s="69"/>
      <c r="I378" s="69"/>
      <c r="J378" s="76"/>
      <c r="K378" s="76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77"/>
    </row>
    <row r="379" spans="1:29" ht="15.75" x14ac:dyDescent="0.25">
      <c r="A379" s="71"/>
      <c r="B379" s="69"/>
      <c r="C379" s="69"/>
      <c r="D379" s="69"/>
      <c r="E379" s="4" t="str">
        <f>IF(Table1[[#This Row],[Entrance Date (if prior to 7/1/24, enter 7/1/24)]]="","-",(_xlfn.DAYS(D379,C379)+1))</f>
        <v>-</v>
      </c>
      <c r="F379" s="74"/>
      <c r="G379" s="38">
        <f>NETWORKDAYS(C379, D379, Instructions!$C$2:$C$51)</f>
        <v>0</v>
      </c>
      <c r="H379" s="69"/>
      <c r="I379" s="69"/>
      <c r="J379" s="76"/>
      <c r="K379" s="76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77"/>
    </row>
    <row r="380" spans="1:29" ht="15.75" x14ac:dyDescent="0.25">
      <c r="A380" s="71"/>
      <c r="B380" s="69"/>
      <c r="C380" s="69"/>
      <c r="D380" s="69"/>
      <c r="E380" s="4" t="str">
        <f>IF(Table1[[#This Row],[Entrance Date (if prior to 7/1/24, enter 7/1/24)]]="","-",(_xlfn.DAYS(D380,C380)+1))</f>
        <v>-</v>
      </c>
      <c r="F380" s="74"/>
      <c r="G380" s="38">
        <f>NETWORKDAYS(C380, D380, Instructions!$C$2:$C$51)</f>
        <v>0</v>
      </c>
      <c r="H380" s="69"/>
      <c r="I380" s="69"/>
      <c r="J380" s="76"/>
      <c r="K380" s="76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77"/>
    </row>
    <row r="381" spans="1:29" ht="15.75" x14ac:dyDescent="0.25">
      <c r="A381" s="71"/>
      <c r="B381" s="69"/>
      <c r="C381" s="69"/>
      <c r="D381" s="69"/>
      <c r="E381" s="4" t="str">
        <f>IF(Table1[[#This Row],[Entrance Date (if prior to 7/1/24, enter 7/1/24)]]="","-",(_xlfn.DAYS(D381,C381)+1))</f>
        <v>-</v>
      </c>
      <c r="F381" s="74"/>
      <c r="G381" s="38">
        <f>NETWORKDAYS(C381, D381, Instructions!$C$2:$C$51)</f>
        <v>0</v>
      </c>
      <c r="H381" s="69"/>
      <c r="I381" s="69"/>
      <c r="J381" s="76"/>
      <c r="K381" s="76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77"/>
    </row>
    <row r="382" spans="1:29" ht="15.75" x14ac:dyDescent="0.25">
      <c r="A382" s="71"/>
      <c r="B382" s="69"/>
      <c r="C382" s="69"/>
      <c r="D382" s="69"/>
      <c r="E382" s="4" t="str">
        <f>IF(Table1[[#This Row],[Entrance Date (if prior to 7/1/24, enter 7/1/24)]]="","-",(_xlfn.DAYS(D382,C382)+1))</f>
        <v>-</v>
      </c>
      <c r="F382" s="74"/>
      <c r="G382" s="38">
        <f>NETWORKDAYS(C382, D382, Instructions!$C$2:$C$51)</f>
        <v>0</v>
      </c>
      <c r="H382" s="69"/>
      <c r="I382" s="69"/>
      <c r="J382" s="76"/>
      <c r="K382" s="76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77"/>
    </row>
    <row r="383" spans="1:29" ht="15.75" x14ac:dyDescent="0.25">
      <c r="A383" s="71"/>
      <c r="B383" s="69"/>
      <c r="C383" s="69"/>
      <c r="D383" s="69"/>
      <c r="E383" s="4" t="str">
        <f>IF(Table1[[#This Row],[Entrance Date (if prior to 7/1/24, enter 7/1/24)]]="","-",(_xlfn.DAYS(D383,C383)+1))</f>
        <v>-</v>
      </c>
      <c r="F383" s="74"/>
      <c r="G383" s="38">
        <f>NETWORKDAYS(C383, D383, Instructions!$C$2:$C$51)</f>
        <v>0</v>
      </c>
      <c r="H383" s="69"/>
      <c r="I383" s="69"/>
      <c r="J383" s="76"/>
      <c r="K383" s="76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77"/>
    </row>
    <row r="384" spans="1:29" ht="15.75" x14ac:dyDescent="0.25">
      <c r="A384" s="71"/>
      <c r="B384" s="69"/>
      <c r="C384" s="69"/>
      <c r="D384" s="69"/>
      <c r="E384" s="4" t="str">
        <f>IF(Table1[[#This Row],[Entrance Date (if prior to 7/1/24, enter 7/1/24)]]="","-",(_xlfn.DAYS(D384,C384)+1))</f>
        <v>-</v>
      </c>
      <c r="F384" s="74"/>
      <c r="G384" s="38">
        <f>NETWORKDAYS(C384, D384, Instructions!$C$2:$C$51)</f>
        <v>0</v>
      </c>
      <c r="H384" s="69"/>
      <c r="I384" s="69"/>
      <c r="J384" s="76"/>
      <c r="K384" s="76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77"/>
    </row>
    <row r="385" spans="1:29" ht="15.75" x14ac:dyDescent="0.25">
      <c r="A385" s="71"/>
      <c r="B385" s="69"/>
      <c r="C385" s="69"/>
      <c r="D385" s="69"/>
      <c r="E385" s="4" t="str">
        <f>IF(Table1[[#This Row],[Entrance Date (if prior to 7/1/24, enter 7/1/24)]]="","-",(_xlfn.DAYS(D385,C385)+1))</f>
        <v>-</v>
      </c>
      <c r="F385" s="74"/>
      <c r="G385" s="38">
        <f>NETWORKDAYS(C385, D385, Instructions!$C$2:$C$51)</f>
        <v>0</v>
      </c>
      <c r="H385" s="69"/>
      <c r="I385" s="69"/>
      <c r="J385" s="76"/>
      <c r="K385" s="76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77"/>
    </row>
    <row r="386" spans="1:29" ht="15.75" x14ac:dyDescent="0.25">
      <c r="A386" s="71"/>
      <c r="B386" s="69"/>
      <c r="C386" s="69"/>
      <c r="D386" s="69"/>
      <c r="E386" s="4" t="str">
        <f>IF(Table1[[#This Row],[Entrance Date (if prior to 7/1/24, enter 7/1/24)]]="","-",(_xlfn.DAYS(D386,C386)+1))</f>
        <v>-</v>
      </c>
      <c r="F386" s="74"/>
      <c r="G386" s="38">
        <f>NETWORKDAYS(C386, D386, Instructions!$C$2:$C$51)</f>
        <v>0</v>
      </c>
      <c r="H386" s="69"/>
      <c r="I386" s="69"/>
      <c r="J386" s="76"/>
      <c r="K386" s="76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77"/>
    </row>
    <row r="387" spans="1:29" ht="15.75" x14ac:dyDescent="0.25">
      <c r="A387" s="71"/>
      <c r="B387" s="69"/>
      <c r="C387" s="69"/>
      <c r="D387" s="69"/>
      <c r="E387" s="4" t="str">
        <f>IF(Table1[[#This Row],[Entrance Date (if prior to 7/1/24, enter 7/1/24)]]="","-",(_xlfn.DAYS(D387,C387)+1))</f>
        <v>-</v>
      </c>
      <c r="F387" s="74"/>
      <c r="G387" s="38">
        <f>NETWORKDAYS(C387, D387, Instructions!$C$2:$C$51)</f>
        <v>0</v>
      </c>
      <c r="H387" s="69"/>
      <c r="I387" s="69"/>
      <c r="J387" s="76"/>
      <c r="K387" s="76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77"/>
    </row>
    <row r="388" spans="1:29" ht="15.75" x14ac:dyDescent="0.25">
      <c r="A388" s="71"/>
      <c r="B388" s="69"/>
      <c r="C388" s="69"/>
      <c r="D388" s="69"/>
      <c r="E388" s="4" t="str">
        <f>IF(Table1[[#This Row],[Entrance Date (if prior to 7/1/24, enter 7/1/24)]]="","-",(_xlfn.DAYS(D388,C388)+1))</f>
        <v>-</v>
      </c>
      <c r="F388" s="74"/>
      <c r="G388" s="38">
        <f>NETWORKDAYS(C388, D388, Instructions!$C$2:$C$51)</f>
        <v>0</v>
      </c>
      <c r="H388" s="69"/>
      <c r="I388" s="69"/>
      <c r="J388" s="76"/>
      <c r="K388" s="76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77"/>
    </row>
    <row r="389" spans="1:29" ht="15.75" x14ac:dyDescent="0.25">
      <c r="A389" s="71"/>
      <c r="B389" s="69"/>
      <c r="C389" s="69"/>
      <c r="D389" s="69"/>
      <c r="E389" s="4" t="str">
        <f>IF(Table1[[#This Row],[Entrance Date (if prior to 7/1/24, enter 7/1/24)]]="","-",(_xlfn.DAYS(D389,C389)+1))</f>
        <v>-</v>
      </c>
      <c r="F389" s="74"/>
      <c r="G389" s="38">
        <f>NETWORKDAYS(C389, D389, Instructions!$C$2:$C$51)</f>
        <v>0</v>
      </c>
      <c r="H389" s="69"/>
      <c r="I389" s="69"/>
      <c r="J389" s="76"/>
      <c r="K389" s="76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77"/>
    </row>
    <row r="390" spans="1:29" ht="15.75" x14ac:dyDescent="0.25">
      <c r="A390" s="71"/>
      <c r="B390" s="69"/>
      <c r="C390" s="69"/>
      <c r="D390" s="69"/>
      <c r="E390" s="4" t="str">
        <f>IF(Table1[[#This Row],[Entrance Date (if prior to 7/1/24, enter 7/1/24)]]="","-",(_xlfn.DAYS(D390,C390)+1))</f>
        <v>-</v>
      </c>
      <c r="F390" s="74"/>
      <c r="G390" s="38">
        <f>NETWORKDAYS(C390, D390, Instructions!$C$2:$C$51)</f>
        <v>0</v>
      </c>
      <c r="H390" s="69"/>
      <c r="I390" s="69"/>
      <c r="J390" s="76"/>
      <c r="K390" s="76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77"/>
    </row>
    <row r="391" spans="1:29" ht="15.75" x14ac:dyDescent="0.25">
      <c r="A391" s="71"/>
      <c r="B391" s="69"/>
      <c r="C391" s="69"/>
      <c r="D391" s="69"/>
      <c r="E391" s="4" t="str">
        <f>IF(Table1[[#This Row],[Entrance Date (if prior to 7/1/24, enter 7/1/24)]]="","-",(_xlfn.DAYS(D391,C391)+1))</f>
        <v>-</v>
      </c>
      <c r="F391" s="74"/>
      <c r="G391" s="38">
        <f>NETWORKDAYS(C391, D391, Instructions!$C$2:$C$51)</f>
        <v>0</v>
      </c>
      <c r="H391" s="69"/>
      <c r="I391" s="69"/>
      <c r="J391" s="76"/>
      <c r="K391" s="76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77"/>
    </row>
    <row r="392" spans="1:29" ht="15.75" x14ac:dyDescent="0.25">
      <c r="A392" s="71"/>
      <c r="B392" s="69"/>
      <c r="C392" s="69"/>
      <c r="D392" s="69"/>
      <c r="E392" s="4" t="str">
        <f>IF(Table1[[#This Row],[Entrance Date (if prior to 7/1/24, enter 7/1/24)]]="","-",(_xlfn.DAYS(D392,C392)+1))</f>
        <v>-</v>
      </c>
      <c r="F392" s="74"/>
      <c r="G392" s="38">
        <f>NETWORKDAYS(C392, D392, Instructions!$C$2:$C$51)</f>
        <v>0</v>
      </c>
      <c r="H392" s="69"/>
      <c r="I392" s="69"/>
      <c r="J392" s="76"/>
      <c r="K392" s="76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77"/>
    </row>
    <row r="393" spans="1:29" ht="15.75" x14ac:dyDescent="0.25">
      <c r="A393" s="71"/>
      <c r="B393" s="69"/>
      <c r="C393" s="69"/>
      <c r="D393" s="69"/>
      <c r="E393" s="4" t="str">
        <f>IF(Table1[[#This Row],[Entrance Date (if prior to 7/1/24, enter 7/1/24)]]="","-",(_xlfn.DAYS(D393,C393)+1))</f>
        <v>-</v>
      </c>
      <c r="F393" s="74"/>
      <c r="G393" s="38">
        <f>NETWORKDAYS(C393, D393, Instructions!$C$2:$C$51)</f>
        <v>0</v>
      </c>
      <c r="H393" s="69"/>
      <c r="I393" s="69"/>
      <c r="J393" s="76"/>
      <c r="K393" s="76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77"/>
    </row>
    <row r="394" spans="1:29" ht="15.75" x14ac:dyDescent="0.25">
      <c r="A394" s="71"/>
      <c r="B394" s="69"/>
      <c r="C394" s="69"/>
      <c r="D394" s="69"/>
      <c r="E394" s="4" t="str">
        <f>IF(Table1[[#This Row],[Entrance Date (if prior to 7/1/24, enter 7/1/24)]]="","-",(_xlfn.DAYS(D394,C394)+1))</f>
        <v>-</v>
      </c>
      <c r="F394" s="74"/>
      <c r="G394" s="38">
        <f>NETWORKDAYS(C394, D394, Instructions!$C$2:$C$51)</f>
        <v>0</v>
      </c>
      <c r="H394" s="69"/>
      <c r="I394" s="69"/>
      <c r="J394" s="76"/>
      <c r="K394" s="76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77"/>
    </row>
    <row r="395" spans="1:29" ht="15.75" x14ac:dyDescent="0.25">
      <c r="A395" s="71"/>
      <c r="B395" s="69"/>
      <c r="C395" s="69"/>
      <c r="D395" s="69"/>
      <c r="E395" s="4" t="str">
        <f>IF(Table1[[#This Row],[Entrance Date (if prior to 7/1/24, enter 7/1/24)]]="","-",(_xlfn.DAYS(D395,C395)+1))</f>
        <v>-</v>
      </c>
      <c r="F395" s="74"/>
      <c r="G395" s="38">
        <f>NETWORKDAYS(C395, D395, Instructions!$C$2:$C$51)</f>
        <v>0</v>
      </c>
      <c r="H395" s="69"/>
      <c r="I395" s="69"/>
      <c r="J395" s="76"/>
      <c r="K395" s="76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77"/>
    </row>
    <row r="396" spans="1:29" ht="15.75" x14ac:dyDescent="0.25">
      <c r="A396" s="71"/>
      <c r="B396" s="69"/>
      <c r="C396" s="69"/>
      <c r="D396" s="69"/>
      <c r="E396" s="4" t="str">
        <f>IF(Table1[[#This Row],[Entrance Date (if prior to 7/1/24, enter 7/1/24)]]="","-",(_xlfn.DAYS(D396,C396)+1))</f>
        <v>-</v>
      </c>
      <c r="F396" s="74"/>
      <c r="G396" s="38">
        <f>NETWORKDAYS(C396, D396, Instructions!$C$2:$C$51)</f>
        <v>0</v>
      </c>
      <c r="H396" s="69"/>
      <c r="I396" s="69"/>
      <c r="J396" s="76"/>
      <c r="K396" s="76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77"/>
    </row>
    <row r="397" spans="1:29" ht="15.75" x14ac:dyDescent="0.25">
      <c r="A397" s="71"/>
      <c r="B397" s="69"/>
      <c r="C397" s="69"/>
      <c r="D397" s="69"/>
      <c r="E397" s="4" t="str">
        <f>IF(Table1[[#This Row],[Entrance Date (if prior to 7/1/24, enter 7/1/24)]]="","-",(_xlfn.DAYS(D397,C397)+1))</f>
        <v>-</v>
      </c>
      <c r="F397" s="74"/>
      <c r="G397" s="38">
        <f>NETWORKDAYS(C397, D397, Instructions!$C$2:$C$51)</f>
        <v>0</v>
      </c>
      <c r="H397" s="69"/>
      <c r="I397" s="69"/>
      <c r="J397" s="76"/>
      <c r="K397" s="76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77"/>
    </row>
    <row r="398" spans="1:29" ht="15.75" x14ac:dyDescent="0.25">
      <c r="A398" s="71"/>
      <c r="B398" s="69"/>
      <c r="C398" s="69"/>
      <c r="D398" s="69"/>
      <c r="E398" s="4" t="str">
        <f>IF(Table1[[#This Row],[Entrance Date (if prior to 7/1/24, enter 7/1/24)]]="","-",(_xlfn.DAYS(D398,C398)+1))</f>
        <v>-</v>
      </c>
      <c r="F398" s="74"/>
      <c r="G398" s="38">
        <f>NETWORKDAYS(C398, D398, Instructions!$C$2:$C$51)</f>
        <v>0</v>
      </c>
      <c r="H398" s="69"/>
      <c r="I398" s="69"/>
      <c r="J398" s="76"/>
      <c r="K398" s="76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77"/>
    </row>
    <row r="399" spans="1:29" ht="15.75" x14ac:dyDescent="0.25">
      <c r="A399" s="71"/>
      <c r="B399" s="69"/>
      <c r="C399" s="69"/>
      <c r="D399" s="69"/>
      <c r="E399" s="4" t="str">
        <f>IF(Table1[[#This Row],[Entrance Date (if prior to 7/1/24, enter 7/1/24)]]="","-",(_xlfn.DAYS(D399,C399)+1))</f>
        <v>-</v>
      </c>
      <c r="F399" s="74"/>
      <c r="G399" s="38">
        <f>NETWORKDAYS(C399, D399, Instructions!$C$2:$C$51)</f>
        <v>0</v>
      </c>
      <c r="H399" s="69"/>
      <c r="I399" s="69"/>
      <c r="J399" s="76"/>
      <c r="K399" s="76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77"/>
    </row>
    <row r="400" spans="1:29" ht="15.75" x14ac:dyDescent="0.25">
      <c r="A400" s="71"/>
      <c r="B400" s="69"/>
      <c r="C400" s="69"/>
      <c r="D400" s="69"/>
      <c r="E400" s="4" t="str">
        <f>IF(Table1[[#This Row],[Entrance Date (if prior to 7/1/24, enter 7/1/24)]]="","-",(_xlfn.DAYS(D400,C400)+1))</f>
        <v>-</v>
      </c>
      <c r="F400" s="74"/>
      <c r="G400" s="38">
        <f>NETWORKDAYS(C400, D400, Instructions!$C$2:$C$51)</f>
        <v>0</v>
      </c>
      <c r="H400" s="69"/>
      <c r="I400" s="69"/>
      <c r="J400" s="76"/>
      <c r="K400" s="76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77"/>
    </row>
    <row r="401" spans="1:29" ht="15.75" x14ac:dyDescent="0.25">
      <c r="A401" s="71"/>
      <c r="B401" s="69"/>
      <c r="C401" s="69"/>
      <c r="D401" s="69"/>
      <c r="E401" s="4" t="str">
        <f>IF(Table1[[#This Row],[Entrance Date (if prior to 7/1/24, enter 7/1/24)]]="","-",(_xlfn.DAYS(D401,C401)+1))</f>
        <v>-</v>
      </c>
      <c r="F401" s="74"/>
      <c r="G401" s="38">
        <f>NETWORKDAYS(C401, D401, Instructions!$C$2:$C$51)</f>
        <v>0</v>
      </c>
      <c r="H401" s="69"/>
      <c r="I401" s="69"/>
      <c r="J401" s="76"/>
      <c r="K401" s="76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77"/>
    </row>
    <row r="402" spans="1:29" ht="15.75" x14ac:dyDescent="0.25">
      <c r="A402" s="71"/>
      <c r="B402" s="69"/>
      <c r="C402" s="69"/>
      <c r="D402" s="69"/>
      <c r="E402" s="4" t="str">
        <f>IF(Table1[[#This Row],[Entrance Date (if prior to 7/1/24, enter 7/1/24)]]="","-",(_xlfn.DAYS(D402,C402)+1))</f>
        <v>-</v>
      </c>
      <c r="F402" s="74"/>
      <c r="G402" s="38">
        <f>NETWORKDAYS(C402, D402, Instructions!$C$2:$C$51)</f>
        <v>0</v>
      </c>
      <c r="H402" s="69"/>
      <c r="I402" s="69"/>
      <c r="J402" s="76"/>
      <c r="K402" s="76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77"/>
    </row>
    <row r="403" spans="1:29" ht="15.75" x14ac:dyDescent="0.25">
      <c r="A403" s="71"/>
      <c r="B403" s="69"/>
      <c r="C403" s="69"/>
      <c r="D403" s="69"/>
      <c r="E403" s="4" t="str">
        <f>IF(Table1[[#This Row],[Entrance Date (if prior to 7/1/24, enter 7/1/24)]]="","-",(_xlfn.DAYS(D403,C403)+1))</f>
        <v>-</v>
      </c>
      <c r="F403" s="74"/>
      <c r="G403" s="38">
        <f>NETWORKDAYS(C403, D403, Instructions!$C$2:$C$51)</f>
        <v>0</v>
      </c>
      <c r="H403" s="69"/>
      <c r="I403" s="69"/>
      <c r="J403" s="76"/>
      <c r="K403" s="76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77"/>
    </row>
    <row r="404" spans="1:29" ht="15.75" x14ac:dyDescent="0.25">
      <c r="A404" s="71"/>
      <c r="B404" s="69"/>
      <c r="C404" s="69"/>
      <c r="D404" s="69"/>
      <c r="E404" s="4" t="str">
        <f>IF(Table1[[#This Row],[Entrance Date (if prior to 7/1/24, enter 7/1/24)]]="","-",(_xlfn.DAYS(D404,C404)+1))</f>
        <v>-</v>
      </c>
      <c r="F404" s="74"/>
      <c r="G404" s="38">
        <f>NETWORKDAYS(C404, D404, Instructions!$C$2:$C$51)</f>
        <v>0</v>
      </c>
      <c r="H404" s="69"/>
      <c r="I404" s="69"/>
      <c r="J404" s="76"/>
      <c r="K404" s="76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77"/>
    </row>
    <row r="405" spans="1:29" ht="15.75" x14ac:dyDescent="0.25">
      <c r="A405" s="71"/>
      <c r="B405" s="69"/>
      <c r="C405" s="69"/>
      <c r="D405" s="69"/>
      <c r="E405" s="4" t="str">
        <f>IF(Table1[[#This Row],[Entrance Date (if prior to 7/1/24, enter 7/1/24)]]="","-",(_xlfn.DAYS(D405,C405)+1))</f>
        <v>-</v>
      </c>
      <c r="F405" s="74"/>
      <c r="G405" s="38">
        <f>NETWORKDAYS(C405, D405, Instructions!$C$2:$C$51)</f>
        <v>0</v>
      </c>
      <c r="H405" s="69"/>
      <c r="I405" s="69"/>
      <c r="J405" s="76"/>
      <c r="K405" s="76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77"/>
    </row>
    <row r="406" spans="1:29" ht="15.75" x14ac:dyDescent="0.25">
      <c r="A406" s="71"/>
      <c r="B406" s="69"/>
      <c r="C406" s="69"/>
      <c r="D406" s="69"/>
      <c r="E406" s="4" t="str">
        <f>IF(Table1[[#This Row],[Entrance Date (if prior to 7/1/24, enter 7/1/24)]]="","-",(_xlfn.DAYS(D406,C406)+1))</f>
        <v>-</v>
      </c>
      <c r="F406" s="74"/>
      <c r="G406" s="38">
        <f>NETWORKDAYS(C406, D406, Instructions!$C$2:$C$51)</f>
        <v>0</v>
      </c>
      <c r="H406" s="69"/>
      <c r="I406" s="69"/>
      <c r="J406" s="76"/>
      <c r="K406" s="76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77"/>
    </row>
    <row r="407" spans="1:29" ht="15.75" x14ac:dyDescent="0.25">
      <c r="A407" s="71"/>
      <c r="B407" s="69"/>
      <c r="C407" s="69"/>
      <c r="D407" s="69"/>
      <c r="E407" s="4" t="str">
        <f>IF(Table1[[#This Row],[Entrance Date (if prior to 7/1/24, enter 7/1/24)]]="","-",(_xlfn.DAYS(D407,C407)+1))</f>
        <v>-</v>
      </c>
      <c r="F407" s="74"/>
      <c r="G407" s="38">
        <f>NETWORKDAYS(C407, D407, Instructions!$C$2:$C$51)</f>
        <v>0</v>
      </c>
      <c r="H407" s="69"/>
      <c r="I407" s="69"/>
      <c r="J407" s="76"/>
      <c r="K407" s="76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77"/>
    </row>
    <row r="408" spans="1:29" ht="15.75" x14ac:dyDescent="0.25">
      <c r="A408" s="71"/>
      <c r="B408" s="69"/>
      <c r="C408" s="69"/>
      <c r="D408" s="69"/>
      <c r="E408" s="4" t="str">
        <f>IF(Table1[[#This Row],[Entrance Date (if prior to 7/1/24, enter 7/1/24)]]="","-",(_xlfn.DAYS(D408,C408)+1))</f>
        <v>-</v>
      </c>
      <c r="F408" s="74"/>
      <c r="G408" s="38">
        <f>NETWORKDAYS(C408, D408, Instructions!$C$2:$C$51)</f>
        <v>0</v>
      </c>
      <c r="H408" s="69"/>
      <c r="I408" s="69"/>
      <c r="J408" s="76"/>
      <c r="K408" s="76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77"/>
    </row>
    <row r="409" spans="1:29" ht="15.75" x14ac:dyDescent="0.25">
      <c r="A409" s="71"/>
      <c r="B409" s="69"/>
      <c r="C409" s="69"/>
      <c r="D409" s="69"/>
      <c r="E409" s="4" t="str">
        <f>IF(Table1[[#This Row],[Entrance Date (if prior to 7/1/24, enter 7/1/24)]]="","-",(_xlfn.DAYS(D409,C409)+1))</f>
        <v>-</v>
      </c>
      <c r="F409" s="74"/>
      <c r="G409" s="38">
        <f>NETWORKDAYS(C409, D409, Instructions!$C$2:$C$51)</f>
        <v>0</v>
      </c>
      <c r="H409" s="69"/>
      <c r="I409" s="69"/>
      <c r="J409" s="76"/>
      <c r="K409" s="76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77"/>
    </row>
    <row r="410" spans="1:29" ht="15.75" x14ac:dyDescent="0.25">
      <c r="A410" s="71"/>
      <c r="B410" s="69"/>
      <c r="C410" s="69"/>
      <c r="D410" s="69"/>
      <c r="E410" s="4" t="str">
        <f>IF(Table1[[#This Row],[Entrance Date (if prior to 7/1/24, enter 7/1/24)]]="","-",(_xlfn.DAYS(D410,C410)+1))</f>
        <v>-</v>
      </c>
      <c r="F410" s="74"/>
      <c r="G410" s="38">
        <f>NETWORKDAYS(C410, D410, Instructions!$C$2:$C$51)</f>
        <v>0</v>
      </c>
      <c r="H410" s="69"/>
      <c r="I410" s="69"/>
      <c r="J410" s="76"/>
      <c r="K410" s="76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77"/>
    </row>
    <row r="411" spans="1:29" ht="15.75" x14ac:dyDescent="0.25">
      <c r="A411" s="71"/>
      <c r="B411" s="69"/>
      <c r="C411" s="69"/>
      <c r="D411" s="69"/>
      <c r="E411" s="4" t="str">
        <f>IF(Table1[[#This Row],[Entrance Date (if prior to 7/1/24, enter 7/1/24)]]="","-",(_xlfn.DAYS(D411,C411)+1))</f>
        <v>-</v>
      </c>
      <c r="F411" s="74"/>
      <c r="G411" s="38">
        <f>NETWORKDAYS(C411, D411, Instructions!$C$2:$C$51)</f>
        <v>0</v>
      </c>
      <c r="H411" s="69"/>
      <c r="I411" s="69"/>
      <c r="J411" s="76"/>
      <c r="K411" s="76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77"/>
    </row>
    <row r="412" spans="1:29" ht="15.75" x14ac:dyDescent="0.25">
      <c r="A412" s="71"/>
      <c r="B412" s="69"/>
      <c r="C412" s="69"/>
      <c r="D412" s="69"/>
      <c r="E412" s="4" t="str">
        <f>IF(Table1[[#This Row],[Entrance Date (if prior to 7/1/24, enter 7/1/24)]]="","-",(_xlfn.DAYS(D412,C412)+1))</f>
        <v>-</v>
      </c>
      <c r="F412" s="74"/>
      <c r="G412" s="38">
        <f>NETWORKDAYS(C412, D412, Instructions!$C$2:$C$51)</f>
        <v>0</v>
      </c>
      <c r="H412" s="69"/>
      <c r="I412" s="69"/>
      <c r="J412" s="76"/>
      <c r="K412" s="76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77"/>
    </row>
    <row r="413" spans="1:29" ht="15.75" x14ac:dyDescent="0.25">
      <c r="A413" s="71"/>
      <c r="B413" s="69"/>
      <c r="C413" s="69"/>
      <c r="D413" s="69"/>
      <c r="E413" s="4" t="str">
        <f>IF(Table1[[#This Row],[Entrance Date (if prior to 7/1/24, enter 7/1/24)]]="","-",(_xlfn.DAYS(D413,C413)+1))</f>
        <v>-</v>
      </c>
      <c r="F413" s="74"/>
      <c r="G413" s="38">
        <f>NETWORKDAYS(C413, D413, Instructions!$C$2:$C$51)</f>
        <v>0</v>
      </c>
      <c r="H413" s="69"/>
      <c r="I413" s="69"/>
      <c r="J413" s="76"/>
      <c r="K413" s="76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77"/>
    </row>
    <row r="414" spans="1:29" ht="15.75" x14ac:dyDescent="0.25">
      <c r="A414" s="71"/>
      <c r="B414" s="69"/>
      <c r="C414" s="69"/>
      <c r="D414" s="69"/>
      <c r="E414" s="4" t="str">
        <f>IF(Table1[[#This Row],[Entrance Date (if prior to 7/1/24, enter 7/1/24)]]="","-",(_xlfn.DAYS(D414,C414)+1))</f>
        <v>-</v>
      </c>
      <c r="F414" s="74"/>
      <c r="G414" s="38">
        <f>NETWORKDAYS(C414, D414, Instructions!$C$2:$C$51)</f>
        <v>0</v>
      </c>
      <c r="H414" s="69"/>
      <c r="I414" s="69"/>
      <c r="J414" s="76"/>
      <c r="K414" s="76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77"/>
    </row>
    <row r="415" spans="1:29" ht="15.75" x14ac:dyDescent="0.25">
      <c r="A415" s="71"/>
      <c r="B415" s="69"/>
      <c r="C415" s="69"/>
      <c r="D415" s="69"/>
      <c r="E415" s="4" t="str">
        <f>IF(Table1[[#This Row],[Entrance Date (if prior to 7/1/24, enter 7/1/24)]]="","-",(_xlfn.DAYS(D415,C415)+1))</f>
        <v>-</v>
      </c>
      <c r="F415" s="74"/>
      <c r="G415" s="38">
        <f>NETWORKDAYS(C415, D415, Instructions!$C$2:$C$51)</f>
        <v>0</v>
      </c>
      <c r="H415" s="69"/>
      <c r="I415" s="69"/>
      <c r="J415" s="76"/>
      <c r="K415" s="76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77"/>
    </row>
    <row r="416" spans="1:29" ht="15.75" x14ac:dyDescent="0.25">
      <c r="A416" s="71"/>
      <c r="B416" s="69"/>
      <c r="C416" s="69"/>
      <c r="D416" s="69"/>
      <c r="E416" s="4" t="str">
        <f>IF(Table1[[#This Row],[Entrance Date (if prior to 7/1/24, enter 7/1/24)]]="","-",(_xlfn.DAYS(D416,C416)+1))</f>
        <v>-</v>
      </c>
      <c r="F416" s="74"/>
      <c r="G416" s="38">
        <f>NETWORKDAYS(C416, D416, Instructions!$C$2:$C$51)</f>
        <v>0</v>
      </c>
      <c r="H416" s="69"/>
      <c r="I416" s="69"/>
      <c r="J416" s="76"/>
      <c r="K416" s="76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77"/>
    </row>
    <row r="417" spans="1:29" ht="15.75" x14ac:dyDescent="0.25">
      <c r="A417" s="71"/>
      <c r="B417" s="69"/>
      <c r="C417" s="69"/>
      <c r="D417" s="69"/>
      <c r="E417" s="4" t="str">
        <f>IF(Table1[[#This Row],[Entrance Date (if prior to 7/1/24, enter 7/1/24)]]="","-",(_xlfn.DAYS(D417,C417)+1))</f>
        <v>-</v>
      </c>
      <c r="F417" s="74"/>
      <c r="G417" s="38">
        <f>NETWORKDAYS(C417, D417, Instructions!$C$2:$C$51)</f>
        <v>0</v>
      </c>
      <c r="H417" s="69"/>
      <c r="I417" s="69"/>
      <c r="J417" s="76"/>
      <c r="K417" s="76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77"/>
    </row>
    <row r="418" spans="1:29" ht="15.75" x14ac:dyDescent="0.25">
      <c r="A418" s="71"/>
      <c r="B418" s="69"/>
      <c r="C418" s="69"/>
      <c r="D418" s="69"/>
      <c r="E418" s="4" t="str">
        <f>IF(Table1[[#This Row],[Entrance Date (if prior to 7/1/24, enter 7/1/24)]]="","-",(_xlfn.DAYS(D418,C418)+1))</f>
        <v>-</v>
      </c>
      <c r="F418" s="74"/>
      <c r="G418" s="38">
        <f>NETWORKDAYS(C418, D418, Instructions!$C$2:$C$51)</f>
        <v>0</v>
      </c>
      <c r="H418" s="69"/>
      <c r="I418" s="69"/>
      <c r="J418" s="76"/>
      <c r="K418" s="76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77"/>
    </row>
    <row r="419" spans="1:29" ht="15.75" x14ac:dyDescent="0.25">
      <c r="A419" s="71"/>
      <c r="B419" s="69"/>
      <c r="C419" s="69"/>
      <c r="D419" s="69"/>
      <c r="E419" s="4" t="str">
        <f>IF(Table1[[#This Row],[Entrance Date (if prior to 7/1/24, enter 7/1/24)]]="","-",(_xlfn.DAYS(D419,C419)+1))</f>
        <v>-</v>
      </c>
      <c r="F419" s="74"/>
      <c r="G419" s="38">
        <f>NETWORKDAYS(C419, D419, Instructions!$C$2:$C$51)</f>
        <v>0</v>
      </c>
      <c r="H419" s="69"/>
      <c r="I419" s="69"/>
      <c r="J419" s="76"/>
      <c r="K419" s="76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77"/>
    </row>
    <row r="420" spans="1:29" ht="15.75" x14ac:dyDescent="0.25">
      <c r="A420" s="71"/>
      <c r="B420" s="69"/>
      <c r="C420" s="69"/>
      <c r="D420" s="69"/>
      <c r="E420" s="4" t="str">
        <f>IF(Table1[[#This Row],[Entrance Date (if prior to 7/1/24, enter 7/1/24)]]="","-",(_xlfn.DAYS(D420,C420)+1))</f>
        <v>-</v>
      </c>
      <c r="F420" s="74"/>
      <c r="G420" s="38">
        <f>NETWORKDAYS(C420, D420, Instructions!$C$2:$C$51)</f>
        <v>0</v>
      </c>
      <c r="H420" s="69"/>
      <c r="I420" s="69"/>
      <c r="J420" s="76"/>
      <c r="K420" s="76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77"/>
    </row>
    <row r="421" spans="1:29" ht="15.75" x14ac:dyDescent="0.25">
      <c r="A421" s="71"/>
      <c r="B421" s="69"/>
      <c r="C421" s="69"/>
      <c r="D421" s="69"/>
      <c r="E421" s="4" t="str">
        <f>IF(Table1[[#This Row],[Entrance Date (if prior to 7/1/24, enter 7/1/24)]]="","-",(_xlfn.DAYS(D421,C421)+1))</f>
        <v>-</v>
      </c>
      <c r="F421" s="74"/>
      <c r="G421" s="38">
        <f>NETWORKDAYS(C421, D421, Instructions!$C$2:$C$51)</f>
        <v>0</v>
      </c>
      <c r="H421" s="69"/>
      <c r="I421" s="69"/>
      <c r="J421" s="76"/>
      <c r="K421" s="76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77"/>
    </row>
    <row r="422" spans="1:29" ht="15.75" x14ac:dyDescent="0.25">
      <c r="A422" s="71"/>
      <c r="B422" s="69"/>
      <c r="C422" s="69"/>
      <c r="D422" s="69"/>
      <c r="E422" s="4" t="str">
        <f>IF(Table1[[#This Row],[Entrance Date (if prior to 7/1/24, enter 7/1/24)]]="","-",(_xlfn.DAYS(D422,C422)+1))</f>
        <v>-</v>
      </c>
      <c r="F422" s="74"/>
      <c r="G422" s="38">
        <f>NETWORKDAYS(C422, D422, Instructions!$C$2:$C$51)</f>
        <v>0</v>
      </c>
      <c r="H422" s="69"/>
      <c r="I422" s="69"/>
      <c r="J422" s="76"/>
      <c r="K422" s="76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77"/>
    </row>
    <row r="423" spans="1:29" ht="15.75" x14ac:dyDescent="0.25">
      <c r="A423" s="71"/>
      <c r="B423" s="69"/>
      <c r="C423" s="69"/>
      <c r="D423" s="69"/>
      <c r="E423" s="4" t="str">
        <f>IF(Table1[[#This Row],[Entrance Date (if prior to 7/1/24, enter 7/1/24)]]="","-",(_xlfn.DAYS(D423,C423)+1))</f>
        <v>-</v>
      </c>
      <c r="F423" s="74"/>
      <c r="G423" s="38">
        <f>NETWORKDAYS(C423, D423, Instructions!$C$2:$C$51)</f>
        <v>0</v>
      </c>
      <c r="H423" s="69"/>
      <c r="I423" s="69"/>
      <c r="J423" s="76"/>
      <c r="K423" s="76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77"/>
    </row>
    <row r="424" spans="1:29" ht="15.75" x14ac:dyDescent="0.25">
      <c r="A424" s="71"/>
      <c r="B424" s="69"/>
      <c r="C424" s="69"/>
      <c r="D424" s="69"/>
      <c r="E424" s="4" t="str">
        <f>IF(Table1[[#This Row],[Entrance Date (if prior to 7/1/24, enter 7/1/24)]]="","-",(_xlfn.DAYS(D424,C424)+1))</f>
        <v>-</v>
      </c>
      <c r="F424" s="74"/>
      <c r="G424" s="38">
        <f>NETWORKDAYS(C424, D424, Instructions!$C$2:$C$51)</f>
        <v>0</v>
      </c>
      <c r="H424" s="69"/>
      <c r="I424" s="69"/>
      <c r="J424" s="76"/>
      <c r="K424" s="76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77"/>
    </row>
    <row r="425" spans="1:29" ht="15.75" x14ac:dyDescent="0.25">
      <c r="A425" s="71"/>
      <c r="B425" s="69"/>
      <c r="C425" s="69"/>
      <c r="D425" s="69"/>
      <c r="E425" s="4" t="str">
        <f>IF(Table1[[#This Row],[Entrance Date (if prior to 7/1/24, enter 7/1/24)]]="","-",(_xlfn.DAYS(D425,C425)+1))</f>
        <v>-</v>
      </c>
      <c r="F425" s="74"/>
      <c r="G425" s="38">
        <f>NETWORKDAYS(C425, D425, Instructions!$C$2:$C$51)</f>
        <v>0</v>
      </c>
      <c r="H425" s="69"/>
      <c r="I425" s="69"/>
      <c r="J425" s="76"/>
      <c r="K425" s="76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77"/>
    </row>
    <row r="426" spans="1:29" ht="15.75" x14ac:dyDescent="0.25">
      <c r="A426" s="71"/>
      <c r="B426" s="69"/>
      <c r="C426" s="69"/>
      <c r="D426" s="69"/>
      <c r="E426" s="4" t="str">
        <f>IF(Table1[[#This Row],[Entrance Date (if prior to 7/1/24, enter 7/1/24)]]="","-",(_xlfn.DAYS(D426,C426)+1))</f>
        <v>-</v>
      </c>
      <c r="F426" s="74"/>
      <c r="G426" s="38">
        <f>NETWORKDAYS(C426, D426, Instructions!$C$2:$C$51)</f>
        <v>0</v>
      </c>
      <c r="H426" s="69"/>
      <c r="I426" s="69"/>
      <c r="J426" s="76"/>
      <c r="K426" s="76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77"/>
    </row>
    <row r="427" spans="1:29" ht="15.75" x14ac:dyDescent="0.25">
      <c r="A427" s="71"/>
      <c r="B427" s="69"/>
      <c r="C427" s="69"/>
      <c r="D427" s="69"/>
      <c r="E427" s="4" t="str">
        <f>IF(Table1[[#This Row],[Entrance Date (if prior to 7/1/24, enter 7/1/24)]]="","-",(_xlfn.DAYS(D427,C427)+1))</f>
        <v>-</v>
      </c>
      <c r="F427" s="74"/>
      <c r="G427" s="38">
        <f>NETWORKDAYS(C427, D427, Instructions!$C$2:$C$51)</f>
        <v>0</v>
      </c>
      <c r="H427" s="69"/>
      <c r="I427" s="69"/>
      <c r="J427" s="76"/>
      <c r="K427" s="76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77"/>
    </row>
    <row r="428" spans="1:29" ht="15.75" x14ac:dyDescent="0.25">
      <c r="A428" s="71"/>
      <c r="B428" s="69"/>
      <c r="C428" s="69"/>
      <c r="D428" s="69"/>
      <c r="E428" s="4" t="str">
        <f>IF(Table1[[#This Row],[Entrance Date (if prior to 7/1/24, enter 7/1/24)]]="","-",(_xlfn.DAYS(D428,C428)+1))</f>
        <v>-</v>
      </c>
      <c r="F428" s="74"/>
      <c r="G428" s="38">
        <f>NETWORKDAYS(C428, D428, Instructions!$C$2:$C$51)</f>
        <v>0</v>
      </c>
      <c r="H428" s="69"/>
      <c r="I428" s="69"/>
      <c r="J428" s="76"/>
      <c r="K428" s="76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77"/>
    </row>
    <row r="429" spans="1:29" ht="15.75" x14ac:dyDescent="0.25">
      <c r="A429" s="71"/>
      <c r="B429" s="69"/>
      <c r="C429" s="69"/>
      <c r="D429" s="69"/>
      <c r="E429" s="4" t="str">
        <f>IF(Table1[[#This Row],[Entrance Date (if prior to 7/1/24, enter 7/1/24)]]="","-",(_xlfn.DAYS(D429,C429)+1))</f>
        <v>-</v>
      </c>
      <c r="F429" s="74"/>
      <c r="G429" s="38">
        <f>NETWORKDAYS(C429, D429, Instructions!$C$2:$C$51)</f>
        <v>0</v>
      </c>
      <c r="H429" s="69"/>
      <c r="I429" s="69"/>
      <c r="J429" s="76"/>
      <c r="K429" s="76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77"/>
    </row>
    <row r="430" spans="1:29" ht="15.75" x14ac:dyDescent="0.25">
      <c r="A430" s="71"/>
      <c r="B430" s="69"/>
      <c r="C430" s="69"/>
      <c r="D430" s="69"/>
      <c r="E430" s="4" t="str">
        <f>IF(Table1[[#This Row],[Entrance Date (if prior to 7/1/24, enter 7/1/24)]]="","-",(_xlfn.DAYS(D430,C430)+1))</f>
        <v>-</v>
      </c>
      <c r="F430" s="74"/>
      <c r="G430" s="38">
        <f>NETWORKDAYS(C430, D430, Instructions!$C$2:$C$51)</f>
        <v>0</v>
      </c>
      <c r="H430" s="69"/>
      <c r="I430" s="69"/>
      <c r="J430" s="76"/>
      <c r="K430" s="76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77"/>
    </row>
    <row r="431" spans="1:29" ht="15.75" x14ac:dyDescent="0.25">
      <c r="A431" s="71"/>
      <c r="B431" s="69"/>
      <c r="C431" s="69"/>
      <c r="D431" s="69"/>
      <c r="E431" s="4" t="str">
        <f>IF(Table1[[#This Row],[Entrance Date (if prior to 7/1/24, enter 7/1/24)]]="","-",(_xlfn.DAYS(D431,C431)+1))</f>
        <v>-</v>
      </c>
      <c r="F431" s="74"/>
      <c r="G431" s="38">
        <f>NETWORKDAYS(C431, D431, Instructions!$C$2:$C$51)</f>
        <v>0</v>
      </c>
      <c r="H431" s="69"/>
      <c r="I431" s="69"/>
      <c r="J431" s="76"/>
      <c r="K431" s="76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77"/>
    </row>
    <row r="432" spans="1:29" ht="15.75" x14ac:dyDescent="0.25">
      <c r="A432" s="71"/>
      <c r="B432" s="69"/>
      <c r="C432" s="69"/>
      <c r="D432" s="69"/>
      <c r="E432" s="4" t="str">
        <f>IF(Table1[[#This Row],[Entrance Date (if prior to 7/1/24, enter 7/1/24)]]="","-",(_xlfn.DAYS(D432,C432)+1))</f>
        <v>-</v>
      </c>
      <c r="F432" s="74"/>
      <c r="G432" s="38">
        <f>NETWORKDAYS(C432, D432, Instructions!$C$2:$C$51)</f>
        <v>0</v>
      </c>
      <c r="H432" s="69"/>
      <c r="I432" s="69"/>
      <c r="J432" s="76"/>
      <c r="K432" s="76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77"/>
    </row>
    <row r="433" spans="1:29" ht="15.75" x14ac:dyDescent="0.25">
      <c r="A433" s="71"/>
      <c r="B433" s="69"/>
      <c r="C433" s="69"/>
      <c r="D433" s="69"/>
      <c r="E433" s="4" t="str">
        <f>IF(Table1[[#This Row],[Entrance Date (if prior to 7/1/24, enter 7/1/24)]]="","-",(_xlfn.DAYS(D433,C433)+1))</f>
        <v>-</v>
      </c>
      <c r="F433" s="74"/>
      <c r="G433" s="38">
        <f>NETWORKDAYS(C433, D433, Instructions!$C$2:$C$51)</f>
        <v>0</v>
      </c>
      <c r="H433" s="69"/>
      <c r="I433" s="69"/>
      <c r="J433" s="76"/>
      <c r="K433" s="76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77"/>
    </row>
    <row r="434" spans="1:29" ht="15.75" x14ac:dyDescent="0.25">
      <c r="A434" s="71"/>
      <c r="B434" s="69"/>
      <c r="C434" s="69"/>
      <c r="D434" s="69"/>
      <c r="E434" s="4" t="str">
        <f>IF(Table1[[#This Row],[Entrance Date (if prior to 7/1/24, enter 7/1/24)]]="","-",(_xlfn.DAYS(D434,C434)+1))</f>
        <v>-</v>
      </c>
      <c r="F434" s="74"/>
      <c r="G434" s="38">
        <f>NETWORKDAYS(C434, D434, Instructions!$C$2:$C$51)</f>
        <v>0</v>
      </c>
      <c r="H434" s="69"/>
      <c r="I434" s="69"/>
      <c r="J434" s="76"/>
      <c r="K434" s="76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77"/>
    </row>
    <row r="435" spans="1:29" ht="15.75" x14ac:dyDescent="0.25">
      <c r="A435" s="71"/>
      <c r="B435" s="69"/>
      <c r="C435" s="69"/>
      <c r="D435" s="69"/>
      <c r="E435" s="4" t="str">
        <f>IF(Table1[[#This Row],[Entrance Date (if prior to 7/1/24, enter 7/1/24)]]="","-",(_xlfn.DAYS(D435,C435)+1))</f>
        <v>-</v>
      </c>
      <c r="F435" s="74"/>
      <c r="G435" s="38">
        <f>NETWORKDAYS(C435, D435, Instructions!$C$2:$C$51)</f>
        <v>0</v>
      </c>
      <c r="H435" s="69"/>
      <c r="I435" s="69"/>
      <c r="J435" s="76"/>
      <c r="K435" s="76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77"/>
    </row>
    <row r="436" spans="1:29" ht="15.75" x14ac:dyDescent="0.25">
      <c r="A436" s="71"/>
      <c r="B436" s="69"/>
      <c r="C436" s="69"/>
      <c r="D436" s="69"/>
      <c r="E436" s="4" t="str">
        <f>IF(Table1[[#This Row],[Entrance Date (if prior to 7/1/24, enter 7/1/24)]]="","-",(_xlfn.DAYS(D436,C436)+1))</f>
        <v>-</v>
      </c>
      <c r="F436" s="74"/>
      <c r="G436" s="38">
        <f>NETWORKDAYS(C436, D436, Instructions!$C$2:$C$51)</f>
        <v>0</v>
      </c>
      <c r="H436" s="69"/>
      <c r="I436" s="69"/>
      <c r="J436" s="76"/>
      <c r="K436" s="76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77"/>
    </row>
    <row r="437" spans="1:29" ht="15.75" x14ac:dyDescent="0.25">
      <c r="A437" s="71"/>
      <c r="B437" s="69"/>
      <c r="C437" s="69"/>
      <c r="D437" s="69"/>
      <c r="E437" s="4" t="str">
        <f>IF(Table1[[#This Row],[Entrance Date (if prior to 7/1/24, enter 7/1/24)]]="","-",(_xlfn.DAYS(D437,C437)+1))</f>
        <v>-</v>
      </c>
      <c r="F437" s="74"/>
      <c r="G437" s="38">
        <f>NETWORKDAYS(C437, D437, Instructions!$C$2:$C$51)</f>
        <v>0</v>
      </c>
      <c r="H437" s="69"/>
      <c r="I437" s="69"/>
      <c r="J437" s="76"/>
      <c r="K437" s="76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77"/>
    </row>
    <row r="438" spans="1:29" ht="15.75" x14ac:dyDescent="0.25">
      <c r="A438" s="71"/>
      <c r="B438" s="69"/>
      <c r="C438" s="69"/>
      <c r="D438" s="69"/>
      <c r="E438" s="4" t="str">
        <f>IF(Table1[[#This Row],[Entrance Date (if prior to 7/1/24, enter 7/1/24)]]="","-",(_xlfn.DAYS(D438,C438)+1))</f>
        <v>-</v>
      </c>
      <c r="F438" s="74"/>
      <c r="G438" s="38">
        <f>NETWORKDAYS(C438, D438, Instructions!$C$2:$C$51)</f>
        <v>0</v>
      </c>
      <c r="H438" s="69"/>
      <c r="I438" s="69"/>
      <c r="J438" s="76"/>
      <c r="K438" s="76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77"/>
    </row>
    <row r="439" spans="1:29" ht="15.75" x14ac:dyDescent="0.25">
      <c r="A439" s="71"/>
      <c r="B439" s="69"/>
      <c r="C439" s="69"/>
      <c r="D439" s="69"/>
      <c r="E439" s="4" t="str">
        <f>IF(Table1[[#This Row],[Entrance Date (if prior to 7/1/24, enter 7/1/24)]]="","-",(_xlfn.DAYS(D439,C439)+1))</f>
        <v>-</v>
      </c>
      <c r="F439" s="74"/>
      <c r="G439" s="38">
        <f>NETWORKDAYS(C439, D439, Instructions!$C$2:$C$51)</f>
        <v>0</v>
      </c>
      <c r="H439" s="69"/>
      <c r="I439" s="69"/>
      <c r="J439" s="76"/>
      <c r="K439" s="76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77"/>
    </row>
    <row r="440" spans="1:29" ht="15.75" x14ac:dyDescent="0.25">
      <c r="A440" s="71"/>
      <c r="B440" s="69"/>
      <c r="C440" s="69"/>
      <c r="D440" s="69"/>
      <c r="E440" s="4" t="str">
        <f>IF(Table1[[#This Row],[Entrance Date (if prior to 7/1/24, enter 7/1/24)]]="","-",(_xlfn.DAYS(D440,C440)+1))</f>
        <v>-</v>
      </c>
      <c r="F440" s="74"/>
      <c r="G440" s="38">
        <f>NETWORKDAYS(C440, D440, Instructions!$C$2:$C$51)</f>
        <v>0</v>
      </c>
      <c r="H440" s="69"/>
      <c r="I440" s="69"/>
      <c r="J440" s="76"/>
      <c r="K440" s="76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77"/>
    </row>
    <row r="441" spans="1:29" ht="15.75" x14ac:dyDescent="0.25">
      <c r="A441" s="71"/>
      <c r="B441" s="69"/>
      <c r="C441" s="69"/>
      <c r="D441" s="69"/>
      <c r="E441" s="4" t="str">
        <f>IF(Table1[[#This Row],[Entrance Date (if prior to 7/1/24, enter 7/1/24)]]="","-",(_xlfn.DAYS(D441,C441)+1))</f>
        <v>-</v>
      </c>
      <c r="F441" s="74"/>
      <c r="G441" s="38">
        <f>NETWORKDAYS(C441, D441, Instructions!$C$2:$C$51)</f>
        <v>0</v>
      </c>
      <c r="H441" s="69"/>
      <c r="I441" s="69"/>
      <c r="J441" s="76"/>
      <c r="K441" s="76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77"/>
    </row>
    <row r="442" spans="1:29" ht="15.75" x14ac:dyDescent="0.25">
      <c r="A442" s="71"/>
      <c r="B442" s="69"/>
      <c r="C442" s="69"/>
      <c r="D442" s="69"/>
      <c r="E442" s="4" t="str">
        <f>IF(Table1[[#This Row],[Entrance Date (if prior to 7/1/24, enter 7/1/24)]]="","-",(_xlfn.DAYS(D442,C442)+1))</f>
        <v>-</v>
      </c>
      <c r="F442" s="74"/>
      <c r="G442" s="38">
        <f>NETWORKDAYS(C442, D442, Instructions!$C$2:$C$51)</f>
        <v>0</v>
      </c>
      <c r="H442" s="69"/>
      <c r="I442" s="69"/>
      <c r="J442" s="76"/>
      <c r="K442" s="76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77"/>
    </row>
    <row r="443" spans="1:29" ht="15.75" x14ac:dyDescent="0.25">
      <c r="A443" s="71"/>
      <c r="B443" s="69"/>
      <c r="C443" s="69"/>
      <c r="D443" s="69"/>
      <c r="E443" s="4" t="str">
        <f>IF(Table1[[#This Row],[Entrance Date (if prior to 7/1/24, enter 7/1/24)]]="","-",(_xlfn.DAYS(D443,C443)+1))</f>
        <v>-</v>
      </c>
      <c r="F443" s="74"/>
      <c r="G443" s="38">
        <f>NETWORKDAYS(C443, D443, Instructions!$C$2:$C$51)</f>
        <v>0</v>
      </c>
      <c r="H443" s="69"/>
      <c r="I443" s="69"/>
      <c r="J443" s="76"/>
      <c r="K443" s="76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77"/>
    </row>
    <row r="444" spans="1:29" ht="15.75" x14ac:dyDescent="0.25">
      <c r="A444" s="71"/>
      <c r="B444" s="69"/>
      <c r="C444" s="69"/>
      <c r="D444" s="69"/>
      <c r="E444" s="4" t="str">
        <f>IF(Table1[[#This Row],[Entrance Date (if prior to 7/1/24, enter 7/1/24)]]="","-",(_xlfn.DAYS(D444,C444)+1))</f>
        <v>-</v>
      </c>
      <c r="F444" s="74"/>
      <c r="G444" s="38">
        <f>NETWORKDAYS(C444, D444, Instructions!$C$2:$C$51)</f>
        <v>0</v>
      </c>
      <c r="H444" s="69"/>
      <c r="I444" s="69"/>
      <c r="J444" s="76"/>
      <c r="K444" s="76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77"/>
    </row>
    <row r="445" spans="1:29" ht="15.75" x14ac:dyDescent="0.25">
      <c r="A445" s="71"/>
      <c r="B445" s="69"/>
      <c r="C445" s="69"/>
      <c r="D445" s="69"/>
      <c r="E445" s="4" t="str">
        <f>IF(Table1[[#This Row],[Entrance Date (if prior to 7/1/24, enter 7/1/24)]]="","-",(_xlfn.DAYS(D445,C445)+1))</f>
        <v>-</v>
      </c>
      <c r="F445" s="74"/>
      <c r="G445" s="38">
        <f>NETWORKDAYS(C445, D445, Instructions!$C$2:$C$51)</f>
        <v>0</v>
      </c>
      <c r="H445" s="69"/>
      <c r="I445" s="69"/>
      <c r="J445" s="76"/>
      <c r="K445" s="76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77"/>
    </row>
    <row r="446" spans="1:29" ht="15.75" x14ac:dyDescent="0.25">
      <c r="A446" s="71"/>
      <c r="B446" s="69"/>
      <c r="C446" s="69"/>
      <c r="D446" s="69"/>
      <c r="E446" s="4" t="str">
        <f>IF(Table1[[#This Row],[Entrance Date (if prior to 7/1/24, enter 7/1/24)]]="","-",(_xlfn.DAYS(D446,C446)+1))</f>
        <v>-</v>
      </c>
      <c r="F446" s="74"/>
      <c r="G446" s="38">
        <f>NETWORKDAYS(C446, D446, Instructions!$C$2:$C$51)</f>
        <v>0</v>
      </c>
      <c r="H446" s="69"/>
      <c r="I446" s="69"/>
      <c r="J446" s="76"/>
      <c r="K446" s="76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77"/>
    </row>
    <row r="447" spans="1:29" ht="15.75" x14ac:dyDescent="0.25">
      <c r="A447" s="71"/>
      <c r="B447" s="69"/>
      <c r="C447" s="69"/>
      <c r="D447" s="69"/>
      <c r="E447" s="4" t="str">
        <f>IF(Table1[[#This Row],[Entrance Date (if prior to 7/1/24, enter 7/1/24)]]="","-",(_xlfn.DAYS(D447,C447)+1))</f>
        <v>-</v>
      </c>
      <c r="F447" s="74"/>
      <c r="G447" s="38">
        <f>NETWORKDAYS(C447, D447, Instructions!$C$2:$C$51)</f>
        <v>0</v>
      </c>
      <c r="H447" s="69"/>
      <c r="I447" s="69"/>
      <c r="J447" s="76"/>
      <c r="K447" s="76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77"/>
    </row>
    <row r="448" spans="1:29" ht="15.75" x14ac:dyDescent="0.25">
      <c r="A448" s="71"/>
      <c r="B448" s="69"/>
      <c r="C448" s="69"/>
      <c r="D448" s="69"/>
      <c r="E448" s="4" t="str">
        <f>IF(Table1[[#This Row],[Entrance Date (if prior to 7/1/24, enter 7/1/24)]]="","-",(_xlfn.DAYS(D448,C448)+1))</f>
        <v>-</v>
      </c>
      <c r="F448" s="74"/>
      <c r="G448" s="38">
        <f>NETWORKDAYS(C448, D448, Instructions!$C$2:$C$51)</f>
        <v>0</v>
      </c>
      <c r="H448" s="69"/>
      <c r="I448" s="69"/>
      <c r="J448" s="76"/>
      <c r="K448" s="76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77"/>
    </row>
    <row r="449" spans="1:29" ht="15.75" x14ac:dyDescent="0.25">
      <c r="A449" s="71"/>
      <c r="B449" s="69"/>
      <c r="C449" s="69"/>
      <c r="D449" s="69"/>
      <c r="E449" s="4" t="str">
        <f>IF(Table1[[#This Row],[Entrance Date (if prior to 7/1/24, enter 7/1/24)]]="","-",(_xlfn.DAYS(D449,C449)+1))</f>
        <v>-</v>
      </c>
      <c r="F449" s="74"/>
      <c r="G449" s="38">
        <f>NETWORKDAYS(C449, D449, Instructions!$C$2:$C$51)</f>
        <v>0</v>
      </c>
      <c r="H449" s="69"/>
      <c r="I449" s="69"/>
      <c r="J449" s="76"/>
      <c r="K449" s="76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77"/>
    </row>
    <row r="450" spans="1:29" ht="15.75" x14ac:dyDescent="0.25">
      <c r="A450" s="71"/>
      <c r="B450" s="69"/>
      <c r="C450" s="69"/>
      <c r="D450" s="69"/>
      <c r="E450" s="4" t="str">
        <f>IF(Table1[[#This Row],[Entrance Date (if prior to 7/1/24, enter 7/1/24)]]="","-",(_xlfn.DAYS(D450,C450)+1))</f>
        <v>-</v>
      </c>
      <c r="F450" s="74"/>
      <c r="G450" s="38">
        <f>NETWORKDAYS(C450, D450, Instructions!$C$2:$C$51)</f>
        <v>0</v>
      </c>
      <c r="H450" s="69"/>
      <c r="I450" s="69"/>
      <c r="J450" s="76"/>
      <c r="K450" s="76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77"/>
    </row>
    <row r="451" spans="1:29" ht="15.75" x14ac:dyDescent="0.25">
      <c r="A451" s="71"/>
      <c r="B451" s="69"/>
      <c r="C451" s="69"/>
      <c r="D451" s="69"/>
      <c r="E451" s="4" t="str">
        <f>IF(Table1[[#This Row],[Entrance Date (if prior to 7/1/24, enter 7/1/24)]]="","-",(_xlfn.DAYS(D451,C451)+1))</f>
        <v>-</v>
      </c>
      <c r="F451" s="74"/>
      <c r="G451" s="38">
        <f>NETWORKDAYS(C451, D451, Instructions!$C$2:$C$51)</f>
        <v>0</v>
      </c>
      <c r="H451" s="69"/>
      <c r="I451" s="69"/>
      <c r="J451" s="76"/>
      <c r="K451" s="76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77"/>
    </row>
    <row r="452" spans="1:29" ht="15.75" x14ac:dyDescent="0.25">
      <c r="A452" s="71"/>
      <c r="B452" s="69"/>
      <c r="C452" s="69"/>
      <c r="D452" s="69"/>
      <c r="E452" s="4" t="str">
        <f>IF(Table1[[#This Row],[Entrance Date (if prior to 7/1/24, enter 7/1/24)]]="","-",(_xlfn.DAYS(D452,C452)+1))</f>
        <v>-</v>
      </c>
      <c r="F452" s="74"/>
      <c r="G452" s="38">
        <f>NETWORKDAYS(C452, D452, Instructions!$C$2:$C$51)</f>
        <v>0</v>
      </c>
      <c r="H452" s="69"/>
      <c r="I452" s="69"/>
      <c r="J452" s="76"/>
      <c r="K452" s="76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77"/>
    </row>
    <row r="453" spans="1:29" ht="15.75" x14ac:dyDescent="0.25">
      <c r="A453" s="71"/>
      <c r="B453" s="69"/>
      <c r="C453" s="69"/>
      <c r="D453" s="69"/>
      <c r="E453" s="4" t="str">
        <f>IF(Table1[[#This Row],[Entrance Date (if prior to 7/1/24, enter 7/1/24)]]="","-",(_xlfn.DAYS(D453,C453)+1))</f>
        <v>-</v>
      </c>
      <c r="F453" s="74"/>
      <c r="G453" s="38">
        <f>NETWORKDAYS(C453, D453, Instructions!$C$2:$C$51)</f>
        <v>0</v>
      </c>
      <c r="H453" s="69"/>
      <c r="I453" s="69"/>
      <c r="J453" s="76"/>
      <c r="K453" s="76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77"/>
    </row>
    <row r="454" spans="1:29" ht="15.75" x14ac:dyDescent="0.25">
      <c r="A454" s="71"/>
      <c r="B454" s="69"/>
      <c r="C454" s="69"/>
      <c r="D454" s="69"/>
      <c r="E454" s="4" t="str">
        <f>IF(Table1[[#This Row],[Entrance Date (if prior to 7/1/24, enter 7/1/24)]]="","-",(_xlfn.DAYS(D454,C454)+1))</f>
        <v>-</v>
      </c>
      <c r="F454" s="74"/>
      <c r="G454" s="38">
        <f>NETWORKDAYS(C454, D454, Instructions!$C$2:$C$51)</f>
        <v>0</v>
      </c>
      <c r="H454" s="69"/>
      <c r="I454" s="69"/>
      <c r="J454" s="76"/>
      <c r="K454" s="76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77"/>
    </row>
    <row r="455" spans="1:29" ht="15.75" x14ac:dyDescent="0.25">
      <c r="A455" s="71"/>
      <c r="B455" s="69"/>
      <c r="C455" s="69"/>
      <c r="D455" s="69"/>
      <c r="E455" s="4" t="str">
        <f>IF(Table1[[#This Row],[Entrance Date (if prior to 7/1/24, enter 7/1/24)]]="","-",(_xlfn.DAYS(D455,C455)+1))</f>
        <v>-</v>
      </c>
      <c r="F455" s="74"/>
      <c r="G455" s="38">
        <f>NETWORKDAYS(C455, D455, Instructions!$C$2:$C$51)</f>
        <v>0</v>
      </c>
      <c r="H455" s="69"/>
      <c r="I455" s="69"/>
      <c r="J455" s="76"/>
      <c r="K455" s="76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77"/>
    </row>
    <row r="456" spans="1:29" ht="15.75" x14ac:dyDescent="0.25">
      <c r="A456" s="71"/>
      <c r="B456" s="69"/>
      <c r="C456" s="69"/>
      <c r="D456" s="69"/>
      <c r="E456" s="4" t="str">
        <f>IF(Table1[[#This Row],[Entrance Date (if prior to 7/1/24, enter 7/1/24)]]="","-",(_xlfn.DAYS(D456,C456)+1))</f>
        <v>-</v>
      </c>
      <c r="F456" s="74"/>
      <c r="G456" s="38">
        <f>NETWORKDAYS(C456, D456, Instructions!$C$2:$C$51)</f>
        <v>0</v>
      </c>
      <c r="H456" s="69"/>
      <c r="I456" s="69"/>
      <c r="J456" s="76"/>
      <c r="K456" s="76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77"/>
    </row>
    <row r="457" spans="1:29" ht="15.75" x14ac:dyDescent="0.25">
      <c r="A457" s="71"/>
      <c r="B457" s="69"/>
      <c r="C457" s="69"/>
      <c r="D457" s="69"/>
      <c r="E457" s="4" t="str">
        <f>IF(Table1[[#This Row],[Entrance Date (if prior to 7/1/24, enter 7/1/24)]]="","-",(_xlfn.DAYS(D457,C457)+1))</f>
        <v>-</v>
      </c>
      <c r="F457" s="74"/>
      <c r="G457" s="38">
        <f>NETWORKDAYS(C457, D457, Instructions!$C$2:$C$51)</f>
        <v>0</v>
      </c>
      <c r="H457" s="69"/>
      <c r="I457" s="69"/>
      <c r="J457" s="76"/>
      <c r="K457" s="76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77"/>
    </row>
    <row r="458" spans="1:29" ht="15.75" x14ac:dyDescent="0.25">
      <c r="A458" s="71"/>
      <c r="B458" s="69"/>
      <c r="C458" s="69"/>
      <c r="D458" s="69"/>
      <c r="E458" s="4" t="str">
        <f>IF(Table1[[#This Row],[Entrance Date (if prior to 7/1/24, enter 7/1/24)]]="","-",(_xlfn.DAYS(D458,C458)+1))</f>
        <v>-</v>
      </c>
      <c r="F458" s="74"/>
      <c r="G458" s="38">
        <f>NETWORKDAYS(C458, D458, Instructions!$C$2:$C$51)</f>
        <v>0</v>
      </c>
      <c r="H458" s="69"/>
      <c r="I458" s="69"/>
      <c r="J458" s="76"/>
      <c r="K458" s="76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77"/>
    </row>
    <row r="459" spans="1:29" ht="15.75" x14ac:dyDescent="0.25">
      <c r="A459" s="71"/>
      <c r="B459" s="69"/>
      <c r="C459" s="69"/>
      <c r="D459" s="69"/>
      <c r="E459" s="4" t="str">
        <f>IF(Table1[[#This Row],[Entrance Date (if prior to 7/1/24, enter 7/1/24)]]="","-",(_xlfn.DAYS(D459,C459)+1))</f>
        <v>-</v>
      </c>
      <c r="F459" s="74"/>
      <c r="G459" s="38">
        <f>NETWORKDAYS(C459, D459, Instructions!$C$2:$C$51)</f>
        <v>0</v>
      </c>
      <c r="H459" s="69"/>
      <c r="I459" s="69"/>
      <c r="J459" s="76"/>
      <c r="K459" s="76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77"/>
    </row>
    <row r="460" spans="1:29" ht="15.75" x14ac:dyDescent="0.25">
      <c r="A460" s="71"/>
      <c r="B460" s="69"/>
      <c r="C460" s="69"/>
      <c r="D460" s="69"/>
      <c r="E460" s="4" t="str">
        <f>IF(Table1[[#This Row],[Entrance Date (if prior to 7/1/24, enter 7/1/24)]]="","-",(_xlfn.DAYS(D460,C460)+1))</f>
        <v>-</v>
      </c>
      <c r="F460" s="74"/>
      <c r="G460" s="38">
        <f>NETWORKDAYS(C460, D460, Instructions!$C$2:$C$51)</f>
        <v>0</v>
      </c>
      <c r="H460" s="69"/>
      <c r="I460" s="69"/>
      <c r="J460" s="76"/>
      <c r="K460" s="76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77"/>
    </row>
    <row r="461" spans="1:29" ht="15.75" x14ac:dyDescent="0.25">
      <c r="A461" s="71"/>
      <c r="B461" s="69"/>
      <c r="C461" s="69"/>
      <c r="D461" s="69"/>
      <c r="E461" s="4" t="str">
        <f>IF(Table1[[#This Row],[Entrance Date (if prior to 7/1/24, enter 7/1/24)]]="","-",(_xlfn.DAYS(D461,C461)+1))</f>
        <v>-</v>
      </c>
      <c r="F461" s="74"/>
      <c r="G461" s="38">
        <f>NETWORKDAYS(C461, D461, Instructions!$C$2:$C$51)</f>
        <v>0</v>
      </c>
      <c r="H461" s="69"/>
      <c r="I461" s="69"/>
      <c r="J461" s="76"/>
      <c r="K461" s="76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77"/>
    </row>
    <row r="462" spans="1:29" ht="15.75" x14ac:dyDescent="0.25">
      <c r="A462" s="71"/>
      <c r="B462" s="69"/>
      <c r="C462" s="69"/>
      <c r="D462" s="69"/>
      <c r="E462" s="4" t="str">
        <f>IF(Table1[[#This Row],[Entrance Date (if prior to 7/1/24, enter 7/1/24)]]="","-",(_xlfn.DAYS(D462,C462)+1))</f>
        <v>-</v>
      </c>
      <c r="F462" s="74"/>
      <c r="G462" s="38">
        <f>NETWORKDAYS(C462, D462, Instructions!$C$2:$C$51)</f>
        <v>0</v>
      </c>
      <c r="H462" s="69"/>
      <c r="I462" s="69"/>
      <c r="J462" s="76"/>
      <c r="K462" s="76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77"/>
    </row>
    <row r="463" spans="1:29" ht="15.75" x14ac:dyDescent="0.25">
      <c r="A463" s="71"/>
      <c r="B463" s="69"/>
      <c r="C463" s="69"/>
      <c r="D463" s="69"/>
      <c r="E463" s="4" t="str">
        <f>IF(Table1[[#This Row],[Entrance Date (if prior to 7/1/24, enter 7/1/24)]]="","-",(_xlfn.DAYS(D463,C463)+1))</f>
        <v>-</v>
      </c>
      <c r="F463" s="74"/>
      <c r="G463" s="38">
        <f>NETWORKDAYS(C463, D463, Instructions!$C$2:$C$51)</f>
        <v>0</v>
      </c>
      <c r="H463" s="69"/>
      <c r="I463" s="69"/>
      <c r="J463" s="76"/>
      <c r="K463" s="76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77"/>
    </row>
    <row r="464" spans="1:29" ht="15.75" x14ac:dyDescent="0.25">
      <c r="A464" s="71"/>
      <c r="B464" s="69"/>
      <c r="C464" s="69"/>
      <c r="D464" s="69"/>
      <c r="E464" s="4" t="str">
        <f>IF(Table1[[#This Row],[Entrance Date (if prior to 7/1/24, enter 7/1/24)]]="","-",(_xlfn.DAYS(D464,C464)+1))</f>
        <v>-</v>
      </c>
      <c r="F464" s="74"/>
      <c r="G464" s="38">
        <f>NETWORKDAYS(C464, D464, Instructions!$C$2:$C$51)</f>
        <v>0</v>
      </c>
      <c r="H464" s="69"/>
      <c r="I464" s="69"/>
      <c r="J464" s="76"/>
      <c r="K464" s="76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77"/>
    </row>
    <row r="465" spans="1:29" ht="15.75" x14ac:dyDescent="0.25">
      <c r="A465" s="71"/>
      <c r="B465" s="69"/>
      <c r="C465" s="69"/>
      <c r="D465" s="69"/>
      <c r="E465" s="4" t="str">
        <f>IF(Table1[[#This Row],[Entrance Date (if prior to 7/1/24, enter 7/1/24)]]="","-",(_xlfn.DAYS(D465,C465)+1))</f>
        <v>-</v>
      </c>
      <c r="F465" s="74"/>
      <c r="G465" s="38">
        <f>NETWORKDAYS(C465, D465, Instructions!$C$2:$C$51)</f>
        <v>0</v>
      </c>
      <c r="H465" s="69"/>
      <c r="I465" s="69"/>
      <c r="J465" s="76"/>
      <c r="K465" s="76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77"/>
    </row>
    <row r="466" spans="1:29" ht="15.75" x14ac:dyDescent="0.25">
      <c r="A466" s="71"/>
      <c r="B466" s="69"/>
      <c r="C466" s="69"/>
      <c r="D466" s="69"/>
      <c r="E466" s="4" t="str">
        <f>IF(Table1[[#This Row],[Entrance Date (if prior to 7/1/24, enter 7/1/24)]]="","-",(_xlfn.DAYS(D466,C466)+1))</f>
        <v>-</v>
      </c>
      <c r="F466" s="74"/>
      <c r="G466" s="38">
        <f>NETWORKDAYS(C466, D466, Instructions!$C$2:$C$51)</f>
        <v>0</v>
      </c>
      <c r="H466" s="69"/>
      <c r="I466" s="69"/>
      <c r="J466" s="76"/>
      <c r="K466" s="76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77"/>
    </row>
    <row r="467" spans="1:29" ht="15.75" x14ac:dyDescent="0.25">
      <c r="A467" s="71"/>
      <c r="B467" s="69"/>
      <c r="C467" s="69"/>
      <c r="D467" s="69"/>
      <c r="E467" s="4" t="str">
        <f>IF(Table1[[#This Row],[Entrance Date (if prior to 7/1/24, enter 7/1/24)]]="","-",(_xlfn.DAYS(D467,C467)+1))</f>
        <v>-</v>
      </c>
      <c r="F467" s="74"/>
      <c r="G467" s="38">
        <f>NETWORKDAYS(C467, D467, Instructions!$C$2:$C$51)</f>
        <v>0</v>
      </c>
      <c r="H467" s="69"/>
      <c r="I467" s="69"/>
      <c r="J467" s="76"/>
      <c r="K467" s="76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77"/>
    </row>
    <row r="468" spans="1:29" ht="15.75" x14ac:dyDescent="0.25">
      <c r="A468" s="71"/>
      <c r="B468" s="69"/>
      <c r="C468" s="69"/>
      <c r="D468" s="69"/>
      <c r="E468" s="4" t="str">
        <f>IF(Table1[[#This Row],[Entrance Date (if prior to 7/1/24, enter 7/1/24)]]="","-",(_xlfn.DAYS(D468,C468)+1))</f>
        <v>-</v>
      </c>
      <c r="F468" s="74"/>
      <c r="G468" s="38">
        <f>NETWORKDAYS(C468, D468, Instructions!$C$2:$C$51)</f>
        <v>0</v>
      </c>
      <c r="H468" s="69"/>
      <c r="I468" s="69"/>
      <c r="J468" s="76"/>
      <c r="K468" s="76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77"/>
    </row>
    <row r="469" spans="1:29" ht="15.75" x14ac:dyDescent="0.25">
      <c r="A469" s="71"/>
      <c r="B469" s="69"/>
      <c r="C469" s="69"/>
      <c r="D469" s="69"/>
      <c r="E469" s="4" t="str">
        <f>IF(Table1[[#This Row],[Entrance Date (if prior to 7/1/24, enter 7/1/24)]]="","-",(_xlfn.DAYS(D469,C469)+1))</f>
        <v>-</v>
      </c>
      <c r="F469" s="74"/>
      <c r="G469" s="38">
        <f>NETWORKDAYS(C469, D469, Instructions!$C$2:$C$51)</f>
        <v>0</v>
      </c>
      <c r="H469" s="69"/>
      <c r="I469" s="69"/>
      <c r="J469" s="76"/>
      <c r="K469" s="76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77"/>
    </row>
    <row r="470" spans="1:29" ht="15.75" x14ac:dyDescent="0.25">
      <c r="A470" s="71"/>
      <c r="B470" s="69"/>
      <c r="C470" s="69"/>
      <c r="D470" s="69"/>
      <c r="E470" s="4" t="str">
        <f>IF(Table1[[#This Row],[Entrance Date (if prior to 7/1/24, enter 7/1/24)]]="","-",(_xlfn.DAYS(D470,C470)+1))</f>
        <v>-</v>
      </c>
      <c r="F470" s="74"/>
      <c r="G470" s="38">
        <f>NETWORKDAYS(C470, D470, Instructions!$C$2:$C$51)</f>
        <v>0</v>
      </c>
      <c r="H470" s="69"/>
      <c r="I470" s="69"/>
      <c r="J470" s="76"/>
      <c r="K470" s="76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77"/>
    </row>
    <row r="471" spans="1:29" ht="15.75" x14ac:dyDescent="0.25">
      <c r="A471" s="71"/>
      <c r="B471" s="69"/>
      <c r="C471" s="69"/>
      <c r="D471" s="69"/>
      <c r="E471" s="4" t="str">
        <f>IF(Table1[[#This Row],[Entrance Date (if prior to 7/1/24, enter 7/1/24)]]="","-",(_xlfn.DAYS(D471,C471)+1))</f>
        <v>-</v>
      </c>
      <c r="F471" s="74"/>
      <c r="G471" s="38">
        <f>NETWORKDAYS(C471, D471, Instructions!$C$2:$C$51)</f>
        <v>0</v>
      </c>
      <c r="H471" s="69"/>
      <c r="I471" s="69"/>
      <c r="J471" s="76"/>
      <c r="K471" s="76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77"/>
    </row>
    <row r="472" spans="1:29" ht="15.75" x14ac:dyDescent="0.25">
      <c r="A472" s="71"/>
      <c r="B472" s="69"/>
      <c r="C472" s="69"/>
      <c r="D472" s="69"/>
      <c r="E472" s="4" t="str">
        <f>IF(Table1[[#This Row],[Entrance Date (if prior to 7/1/24, enter 7/1/24)]]="","-",(_xlfn.DAYS(D472,C472)+1))</f>
        <v>-</v>
      </c>
      <c r="F472" s="74"/>
      <c r="G472" s="38">
        <f>NETWORKDAYS(C472, D472, Instructions!$C$2:$C$51)</f>
        <v>0</v>
      </c>
      <c r="H472" s="69"/>
      <c r="I472" s="69"/>
      <c r="J472" s="76"/>
      <c r="K472" s="76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77"/>
    </row>
    <row r="473" spans="1:29" ht="15.75" x14ac:dyDescent="0.25">
      <c r="A473" s="71"/>
      <c r="B473" s="69"/>
      <c r="C473" s="69"/>
      <c r="D473" s="69"/>
      <c r="E473" s="4" t="str">
        <f>IF(Table1[[#This Row],[Entrance Date (if prior to 7/1/24, enter 7/1/24)]]="","-",(_xlfn.DAYS(D473,C473)+1))</f>
        <v>-</v>
      </c>
      <c r="F473" s="74"/>
      <c r="G473" s="38">
        <f>NETWORKDAYS(C473, D473, Instructions!$C$2:$C$51)</f>
        <v>0</v>
      </c>
      <c r="H473" s="69"/>
      <c r="I473" s="69"/>
      <c r="J473" s="76"/>
      <c r="K473" s="76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77"/>
    </row>
    <row r="474" spans="1:29" ht="15.75" x14ac:dyDescent="0.25">
      <c r="A474" s="71"/>
      <c r="B474" s="69"/>
      <c r="C474" s="69"/>
      <c r="D474" s="69"/>
      <c r="E474" s="4" t="str">
        <f>IF(Table1[[#This Row],[Entrance Date (if prior to 7/1/24, enter 7/1/24)]]="","-",(_xlfn.DAYS(D474,C474)+1))</f>
        <v>-</v>
      </c>
      <c r="F474" s="74"/>
      <c r="G474" s="38">
        <f>NETWORKDAYS(C474, D474, Instructions!$C$2:$C$51)</f>
        <v>0</v>
      </c>
      <c r="H474" s="69"/>
      <c r="I474" s="69"/>
      <c r="J474" s="76"/>
      <c r="K474" s="76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77"/>
    </row>
    <row r="475" spans="1:29" ht="15.75" x14ac:dyDescent="0.25">
      <c r="A475" s="71"/>
      <c r="B475" s="69"/>
      <c r="C475" s="69"/>
      <c r="D475" s="69"/>
      <c r="E475" s="4" t="str">
        <f>IF(Table1[[#This Row],[Entrance Date (if prior to 7/1/24, enter 7/1/24)]]="","-",(_xlfn.DAYS(D475,C475)+1))</f>
        <v>-</v>
      </c>
      <c r="F475" s="74"/>
      <c r="G475" s="38">
        <f>NETWORKDAYS(C475, D475, Instructions!$C$2:$C$51)</f>
        <v>0</v>
      </c>
      <c r="H475" s="69"/>
      <c r="I475" s="69"/>
      <c r="J475" s="76"/>
      <c r="K475" s="76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77"/>
    </row>
    <row r="476" spans="1:29" ht="15.75" x14ac:dyDescent="0.25">
      <c r="A476" s="71"/>
      <c r="B476" s="69"/>
      <c r="C476" s="69"/>
      <c r="D476" s="69"/>
      <c r="E476" s="4" t="str">
        <f>IF(Table1[[#This Row],[Entrance Date (if prior to 7/1/24, enter 7/1/24)]]="","-",(_xlfn.DAYS(D476,C476)+1))</f>
        <v>-</v>
      </c>
      <c r="F476" s="74"/>
      <c r="G476" s="38">
        <f>NETWORKDAYS(C476, D476, Instructions!$C$2:$C$51)</f>
        <v>0</v>
      </c>
      <c r="H476" s="69"/>
      <c r="I476" s="69"/>
      <c r="J476" s="76"/>
      <c r="K476" s="76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77"/>
    </row>
    <row r="477" spans="1:29" ht="15.75" x14ac:dyDescent="0.25">
      <c r="A477" s="71"/>
      <c r="B477" s="69"/>
      <c r="C477" s="69"/>
      <c r="D477" s="69"/>
      <c r="E477" s="4" t="str">
        <f>IF(Table1[[#This Row],[Entrance Date (if prior to 7/1/24, enter 7/1/24)]]="","-",(_xlfn.DAYS(D477,C477)+1))</f>
        <v>-</v>
      </c>
      <c r="F477" s="74"/>
      <c r="G477" s="38">
        <f>NETWORKDAYS(C477, D477, Instructions!$C$2:$C$51)</f>
        <v>0</v>
      </c>
      <c r="H477" s="69"/>
      <c r="I477" s="69"/>
      <c r="J477" s="76"/>
      <c r="K477" s="76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77"/>
    </row>
    <row r="478" spans="1:29" ht="15.75" x14ac:dyDescent="0.25">
      <c r="A478" s="71"/>
      <c r="B478" s="69"/>
      <c r="C478" s="69"/>
      <c r="D478" s="69"/>
      <c r="E478" s="4" t="str">
        <f>IF(Table1[[#This Row],[Entrance Date (if prior to 7/1/24, enter 7/1/24)]]="","-",(_xlfn.DAYS(D478,C478)+1))</f>
        <v>-</v>
      </c>
      <c r="F478" s="74"/>
      <c r="G478" s="38">
        <f>NETWORKDAYS(C478, D478, Instructions!$C$2:$C$51)</f>
        <v>0</v>
      </c>
      <c r="H478" s="69"/>
      <c r="I478" s="69"/>
      <c r="J478" s="76"/>
      <c r="K478" s="76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77"/>
    </row>
    <row r="479" spans="1:29" ht="15.75" x14ac:dyDescent="0.25">
      <c r="A479" s="71"/>
      <c r="B479" s="69"/>
      <c r="C479" s="69"/>
      <c r="D479" s="69"/>
      <c r="E479" s="4" t="str">
        <f>IF(Table1[[#This Row],[Entrance Date (if prior to 7/1/24, enter 7/1/24)]]="","-",(_xlfn.DAYS(D479,C479)+1))</f>
        <v>-</v>
      </c>
      <c r="F479" s="74"/>
      <c r="G479" s="38">
        <f>NETWORKDAYS(C479, D479, Instructions!$C$2:$C$51)</f>
        <v>0</v>
      </c>
      <c r="H479" s="69"/>
      <c r="I479" s="69"/>
      <c r="J479" s="76"/>
      <c r="K479" s="76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77"/>
    </row>
    <row r="480" spans="1:29" ht="15.75" x14ac:dyDescent="0.25">
      <c r="A480" s="71"/>
      <c r="B480" s="69"/>
      <c r="C480" s="69"/>
      <c r="D480" s="69"/>
      <c r="E480" s="4" t="str">
        <f>IF(Table1[[#This Row],[Entrance Date (if prior to 7/1/24, enter 7/1/24)]]="","-",(_xlfn.DAYS(D480,C480)+1))</f>
        <v>-</v>
      </c>
      <c r="F480" s="74"/>
      <c r="G480" s="38">
        <f>NETWORKDAYS(C480, D480, Instructions!$C$2:$C$51)</f>
        <v>0</v>
      </c>
      <c r="H480" s="69"/>
      <c r="I480" s="69"/>
      <c r="J480" s="76"/>
      <c r="K480" s="76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77"/>
    </row>
    <row r="481" spans="1:29" ht="15.75" x14ac:dyDescent="0.25">
      <c r="A481" s="71"/>
      <c r="B481" s="69"/>
      <c r="C481" s="69"/>
      <c r="D481" s="69"/>
      <c r="E481" s="4" t="str">
        <f>IF(Table1[[#This Row],[Entrance Date (if prior to 7/1/24, enter 7/1/24)]]="","-",(_xlfn.DAYS(D481,C481)+1))</f>
        <v>-</v>
      </c>
      <c r="F481" s="74"/>
      <c r="G481" s="38">
        <f>NETWORKDAYS(C481, D481, Instructions!$C$2:$C$51)</f>
        <v>0</v>
      </c>
      <c r="H481" s="69"/>
      <c r="I481" s="69"/>
      <c r="J481" s="76"/>
      <c r="K481" s="76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77"/>
    </row>
    <row r="482" spans="1:29" ht="15.75" x14ac:dyDescent="0.25">
      <c r="A482" s="71"/>
      <c r="B482" s="69"/>
      <c r="C482" s="69"/>
      <c r="D482" s="69"/>
      <c r="E482" s="4" t="str">
        <f>IF(Table1[[#This Row],[Entrance Date (if prior to 7/1/24, enter 7/1/24)]]="","-",(_xlfn.DAYS(D482,C482)+1))</f>
        <v>-</v>
      </c>
      <c r="F482" s="74"/>
      <c r="G482" s="38">
        <f>NETWORKDAYS(C482, D482, Instructions!$C$2:$C$51)</f>
        <v>0</v>
      </c>
      <c r="H482" s="69"/>
      <c r="I482" s="69"/>
      <c r="J482" s="76"/>
      <c r="K482" s="76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77"/>
    </row>
    <row r="483" spans="1:29" ht="15.75" x14ac:dyDescent="0.25">
      <c r="A483" s="71"/>
      <c r="B483" s="69"/>
      <c r="C483" s="69"/>
      <c r="D483" s="69"/>
      <c r="E483" s="4" t="str">
        <f>IF(Table1[[#This Row],[Entrance Date (if prior to 7/1/24, enter 7/1/24)]]="","-",(_xlfn.DAYS(D483,C483)+1))</f>
        <v>-</v>
      </c>
      <c r="F483" s="74"/>
      <c r="G483" s="38">
        <f>NETWORKDAYS(C483, D483, Instructions!$C$2:$C$51)</f>
        <v>0</v>
      </c>
      <c r="H483" s="69"/>
      <c r="I483" s="69"/>
      <c r="J483" s="76"/>
      <c r="K483" s="76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77"/>
    </row>
    <row r="484" spans="1:29" ht="15.75" x14ac:dyDescent="0.25">
      <c r="A484" s="71"/>
      <c r="B484" s="69"/>
      <c r="C484" s="69"/>
      <c r="D484" s="69"/>
      <c r="E484" s="4" t="str">
        <f>IF(Table1[[#This Row],[Entrance Date (if prior to 7/1/24, enter 7/1/24)]]="","-",(_xlfn.DAYS(D484,C484)+1))</f>
        <v>-</v>
      </c>
      <c r="F484" s="74"/>
      <c r="G484" s="38">
        <f>NETWORKDAYS(C484, D484, Instructions!$C$2:$C$51)</f>
        <v>0</v>
      </c>
      <c r="H484" s="69"/>
      <c r="I484" s="69"/>
      <c r="J484" s="76"/>
      <c r="K484" s="76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77"/>
    </row>
    <row r="485" spans="1:29" ht="15.75" x14ac:dyDescent="0.25">
      <c r="A485" s="71"/>
      <c r="B485" s="69"/>
      <c r="C485" s="69"/>
      <c r="D485" s="69"/>
      <c r="E485" s="4" t="str">
        <f>IF(Table1[[#This Row],[Entrance Date (if prior to 7/1/24, enter 7/1/24)]]="","-",(_xlfn.DAYS(D485,C485)+1))</f>
        <v>-</v>
      </c>
      <c r="F485" s="74"/>
      <c r="G485" s="38">
        <f>NETWORKDAYS(C485, D485, Instructions!$C$2:$C$51)</f>
        <v>0</v>
      </c>
      <c r="H485" s="69"/>
      <c r="I485" s="69"/>
      <c r="J485" s="76"/>
      <c r="K485" s="76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77"/>
    </row>
    <row r="486" spans="1:29" ht="15.75" x14ac:dyDescent="0.25">
      <c r="A486" s="71"/>
      <c r="B486" s="69"/>
      <c r="C486" s="69"/>
      <c r="D486" s="69"/>
      <c r="E486" s="4" t="str">
        <f>IF(Table1[[#This Row],[Entrance Date (if prior to 7/1/24, enter 7/1/24)]]="","-",(_xlfn.DAYS(D486,C486)+1))</f>
        <v>-</v>
      </c>
      <c r="F486" s="74"/>
      <c r="G486" s="38">
        <f>NETWORKDAYS(C486, D486, Instructions!$C$2:$C$51)</f>
        <v>0</v>
      </c>
      <c r="H486" s="69"/>
      <c r="I486" s="69"/>
      <c r="J486" s="76"/>
      <c r="K486" s="76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77"/>
    </row>
    <row r="487" spans="1:29" ht="15.75" x14ac:dyDescent="0.25">
      <c r="A487" s="71"/>
      <c r="B487" s="69"/>
      <c r="C487" s="69"/>
      <c r="D487" s="69"/>
      <c r="E487" s="4" t="str">
        <f>IF(Table1[[#This Row],[Entrance Date (if prior to 7/1/24, enter 7/1/24)]]="","-",(_xlfn.DAYS(D487,C487)+1))</f>
        <v>-</v>
      </c>
      <c r="F487" s="74"/>
      <c r="G487" s="38">
        <f>NETWORKDAYS(C487, D487, Instructions!$C$2:$C$51)</f>
        <v>0</v>
      </c>
      <c r="H487" s="69"/>
      <c r="I487" s="69"/>
      <c r="J487" s="76"/>
      <c r="K487" s="76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77"/>
    </row>
    <row r="488" spans="1:29" ht="15.75" x14ac:dyDescent="0.25">
      <c r="A488" s="71"/>
      <c r="B488" s="69"/>
      <c r="C488" s="69"/>
      <c r="D488" s="69"/>
      <c r="E488" s="4" t="str">
        <f>IF(Table1[[#This Row],[Entrance Date (if prior to 7/1/24, enter 7/1/24)]]="","-",(_xlfn.DAYS(D488,C488)+1))</f>
        <v>-</v>
      </c>
      <c r="F488" s="74"/>
      <c r="G488" s="38">
        <f>NETWORKDAYS(C488, D488, Instructions!$C$2:$C$51)</f>
        <v>0</v>
      </c>
      <c r="H488" s="69"/>
      <c r="I488" s="69"/>
      <c r="J488" s="76"/>
      <c r="K488" s="76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77"/>
    </row>
    <row r="489" spans="1:29" ht="15.75" x14ac:dyDescent="0.25">
      <c r="A489" s="71"/>
      <c r="B489" s="69"/>
      <c r="C489" s="69"/>
      <c r="D489" s="69"/>
      <c r="E489" s="4" t="str">
        <f>IF(Table1[[#This Row],[Entrance Date (if prior to 7/1/24, enter 7/1/24)]]="","-",(_xlfn.DAYS(D489,C489)+1))</f>
        <v>-</v>
      </c>
      <c r="F489" s="74"/>
      <c r="G489" s="38">
        <f>NETWORKDAYS(C489, D489, Instructions!$C$2:$C$51)</f>
        <v>0</v>
      </c>
      <c r="H489" s="69"/>
      <c r="I489" s="69"/>
      <c r="J489" s="76"/>
      <c r="K489" s="76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77"/>
    </row>
    <row r="490" spans="1:29" ht="15.75" x14ac:dyDescent="0.25">
      <c r="A490" s="71"/>
      <c r="B490" s="69"/>
      <c r="C490" s="69"/>
      <c r="D490" s="69"/>
      <c r="E490" s="4" t="str">
        <f>IF(Table1[[#This Row],[Entrance Date (if prior to 7/1/24, enter 7/1/24)]]="","-",(_xlfn.DAYS(D490,C490)+1))</f>
        <v>-</v>
      </c>
      <c r="F490" s="74"/>
      <c r="G490" s="38">
        <f>NETWORKDAYS(C490, D490, Instructions!$C$2:$C$51)</f>
        <v>0</v>
      </c>
      <c r="H490" s="69"/>
      <c r="I490" s="69"/>
      <c r="J490" s="76"/>
      <c r="K490" s="76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77"/>
    </row>
    <row r="491" spans="1:29" ht="15.75" x14ac:dyDescent="0.25">
      <c r="A491" s="71"/>
      <c r="B491" s="69"/>
      <c r="C491" s="69"/>
      <c r="D491" s="69"/>
      <c r="E491" s="4" t="str">
        <f>IF(Table1[[#This Row],[Entrance Date (if prior to 7/1/24, enter 7/1/24)]]="","-",(_xlfn.DAYS(D491,C491)+1))</f>
        <v>-</v>
      </c>
      <c r="F491" s="74"/>
      <c r="G491" s="38">
        <f>NETWORKDAYS(C491, D491, Instructions!$C$2:$C$51)</f>
        <v>0</v>
      </c>
      <c r="H491" s="69"/>
      <c r="I491" s="69"/>
      <c r="J491" s="76"/>
      <c r="K491" s="76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77"/>
    </row>
    <row r="492" spans="1:29" ht="15.75" x14ac:dyDescent="0.25">
      <c r="A492" s="71"/>
      <c r="B492" s="69"/>
      <c r="C492" s="69"/>
      <c r="D492" s="69"/>
      <c r="E492" s="4" t="str">
        <f>IF(Table1[[#This Row],[Entrance Date (if prior to 7/1/24, enter 7/1/24)]]="","-",(_xlfn.DAYS(D492,C492)+1))</f>
        <v>-</v>
      </c>
      <c r="F492" s="74"/>
      <c r="G492" s="38">
        <f>NETWORKDAYS(C492, D492, Instructions!$C$2:$C$51)</f>
        <v>0</v>
      </c>
      <c r="H492" s="69"/>
      <c r="I492" s="69"/>
      <c r="J492" s="76"/>
      <c r="K492" s="76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77"/>
    </row>
    <row r="493" spans="1:29" ht="15.75" x14ac:dyDescent="0.25">
      <c r="A493" s="71"/>
      <c r="B493" s="69"/>
      <c r="C493" s="69"/>
      <c r="D493" s="69"/>
      <c r="E493" s="4" t="str">
        <f>IF(Table1[[#This Row],[Entrance Date (if prior to 7/1/24, enter 7/1/24)]]="","-",(_xlfn.DAYS(D493,C493)+1))</f>
        <v>-</v>
      </c>
      <c r="F493" s="74"/>
      <c r="G493" s="38">
        <f>NETWORKDAYS(C493, D493, Instructions!$C$2:$C$51)</f>
        <v>0</v>
      </c>
      <c r="H493" s="69"/>
      <c r="I493" s="69"/>
      <c r="J493" s="76"/>
      <c r="K493" s="76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77"/>
    </row>
    <row r="494" spans="1:29" ht="15.75" x14ac:dyDescent="0.25">
      <c r="A494" s="71"/>
      <c r="B494" s="69"/>
      <c r="C494" s="69"/>
      <c r="D494" s="69"/>
      <c r="E494" s="4" t="str">
        <f>IF(Table1[[#This Row],[Entrance Date (if prior to 7/1/24, enter 7/1/24)]]="","-",(_xlfn.DAYS(D494,C494)+1))</f>
        <v>-</v>
      </c>
      <c r="F494" s="74"/>
      <c r="G494" s="38">
        <f>NETWORKDAYS(C494, D494, Instructions!$C$2:$C$51)</f>
        <v>0</v>
      </c>
      <c r="H494" s="69"/>
      <c r="I494" s="69"/>
      <c r="J494" s="76"/>
      <c r="K494" s="76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77"/>
    </row>
    <row r="495" spans="1:29" ht="15.75" x14ac:dyDescent="0.25">
      <c r="A495" s="71"/>
      <c r="B495" s="69"/>
      <c r="C495" s="69"/>
      <c r="D495" s="69"/>
      <c r="E495" s="4" t="str">
        <f>IF(Table1[[#This Row],[Entrance Date (if prior to 7/1/24, enter 7/1/24)]]="","-",(_xlfn.DAYS(D495,C495)+1))</f>
        <v>-</v>
      </c>
      <c r="F495" s="74"/>
      <c r="G495" s="38">
        <f>NETWORKDAYS(C495, D495, Instructions!$C$2:$C$51)</f>
        <v>0</v>
      </c>
      <c r="H495" s="69"/>
      <c r="I495" s="69"/>
      <c r="J495" s="76"/>
      <c r="K495" s="76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77"/>
    </row>
    <row r="496" spans="1:29" ht="15.75" x14ac:dyDescent="0.25">
      <c r="A496" s="71"/>
      <c r="B496" s="69"/>
      <c r="C496" s="69"/>
      <c r="D496" s="69"/>
      <c r="E496" s="4" t="str">
        <f>IF(Table1[[#This Row],[Entrance Date (if prior to 7/1/24, enter 7/1/24)]]="","-",(_xlfn.DAYS(D496,C496)+1))</f>
        <v>-</v>
      </c>
      <c r="F496" s="74"/>
      <c r="G496" s="38">
        <f>NETWORKDAYS(C496, D496, Instructions!$C$2:$C$51)</f>
        <v>0</v>
      </c>
      <c r="H496" s="69"/>
      <c r="I496" s="69"/>
      <c r="J496" s="76"/>
      <c r="K496" s="76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77"/>
    </row>
    <row r="497" spans="1:29" ht="15.75" x14ac:dyDescent="0.25">
      <c r="A497" s="71"/>
      <c r="B497" s="69"/>
      <c r="C497" s="69"/>
      <c r="D497" s="69"/>
      <c r="E497" s="4" t="str">
        <f>IF(Table1[[#This Row],[Entrance Date (if prior to 7/1/24, enter 7/1/24)]]="","-",(_xlfn.DAYS(D497,C497)+1))</f>
        <v>-</v>
      </c>
      <c r="F497" s="74"/>
      <c r="G497" s="38">
        <f>NETWORKDAYS(C497, D497, Instructions!$C$2:$C$51)</f>
        <v>0</v>
      </c>
      <c r="H497" s="69"/>
      <c r="I497" s="69"/>
      <c r="J497" s="76"/>
      <c r="K497" s="76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77"/>
    </row>
    <row r="498" spans="1:29" ht="15.75" x14ac:dyDescent="0.25">
      <c r="A498" s="71"/>
      <c r="B498" s="69"/>
      <c r="C498" s="69"/>
      <c r="D498" s="69"/>
      <c r="E498" s="4" t="str">
        <f>IF(Table1[[#This Row],[Entrance Date (if prior to 7/1/24, enter 7/1/24)]]="","-",(_xlfn.DAYS(D498,C498)+1))</f>
        <v>-</v>
      </c>
      <c r="F498" s="74"/>
      <c r="G498" s="38">
        <f>NETWORKDAYS(C498, D498, Instructions!$C$2:$C$51)</f>
        <v>0</v>
      </c>
      <c r="H498" s="69"/>
      <c r="I498" s="69"/>
      <c r="J498" s="76"/>
      <c r="K498" s="76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77"/>
    </row>
    <row r="499" spans="1:29" ht="15.75" x14ac:dyDescent="0.25">
      <c r="A499" s="71"/>
      <c r="B499" s="69"/>
      <c r="C499" s="69"/>
      <c r="D499" s="69"/>
      <c r="E499" s="4" t="str">
        <f>IF(Table1[[#This Row],[Entrance Date (if prior to 7/1/24, enter 7/1/24)]]="","-",(_xlfn.DAYS(D499,C499)+1))</f>
        <v>-</v>
      </c>
      <c r="F499" s="74"/>
      <c r="G499" s="38">
        <f>NETWORKDAYS(C499, D499, Instructions!$C$2:$C$51)</f>
        <v>0</v>
      </c>
      <c r="H499" s="69"/>
      <c r="I499" s="69"/>
      <c r="J499" s="76"/>
      <c r="K499" s="76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77"/>
    </row>
    <row r="500" spans="1:29" ht="15.75" x14ac:dyDescent="0.25">
      <c r="A500" s="72"/>
      <c r="B500" s="73"/>
      <c r="C500" s="73"/>
      <c r="D500" s="73"/>
      <c r="E500" s="37" t="str">
        <f>IF(Table1[[#This Row],[Entrance Date (if prior to 7/1/24, enter 7/1/24)]]="","-",(_xlfn.DAYS(D500,C500)+1))</f>
        <v>-</v>
      </c>
      <c r="F500" s="75"/>
      <c r="G500" s="39">
        <f>NETWORKDAYS(C500, D500, Instructions!$C$2:$C$51)</f>
        <v>0</v>
      </c>
      <c r="H500" s="73"/>
      <c r="I500" s="73"/>
      <c r="J500" s="78"/>
      <c r="K500" s="78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9"/>
    </row>
  </sheetData>
  <sheetProtection algorithmName="SHA-512" hashValue="erm0K5VeMrKp5CxAF//PBTMC4/JKja+bGHPOV/OgUazg8UcEYWDlVTmJp0U6q6NgK+81WczslsIKc8xoPuKzmw==" saltValue="srGe7nRvk6ePYDD+bIxr/g==" spinCount="100000" sheet="1" objects="1" scenarios="1"/>
  <phoneticPr fontId="3" type="noConversion"/>
  <conditionalFormatting sqref="F2:F500">
    <cfRule type="expression" dxfId="2" priority="6">
      <formula>AND(B2="yes",E2&gt;90)</formula>
    </cfRule>
  </conditionalFormatting>
  <conditionalFormatting sqref="H2:AC13 H16:AC500">
    <cfRule type="expression" dxfId="1" priority="2">
      <formula>$B2="yes"</formula>
    </cfRule>
  </conditionalFormatting>
  <conditionalFormatting sqref="K2:K500">
    <cfRule type="expression" dxfId="0" priority="1">
      <formula>$J2="Yes-Student is Hispanic/Latino"</formula>
    </cfRule>
  </conditionalFormatting>
  <dataValidations count="7">
    <dataValidation type="list" allowBlank="1" showInputMessage="1" showErrorMessage="1" sqref="I2:I500" xr:uid="{79C85B01-7146-4F3E-BD7D-984EBDF43950}">
      <formula1>"Male,Female"</formula1>
    </dataValidation>
    <dataValidation type="list" allowBlank="1" showInputMessage="1" showErrorMessage="1" sqref="AD2:AN111 F2:F1048576 L1:AC1048576" xr:uid="{1A7BBF02-22A7-4F58-9CB7-E3F47B9F2533}">
      <formula1>"Yes,No"</formula1>
    </dataValidation>
    <dataValidation type="list" allowBlank="1" showInputMessage="1" showErrorMessage="1" sqref="J2:J500" xr:uid="{58BFC59C-DFDA-47F6-9E12-3683BF66D279}">
      <formula1>"Yes-Student is Hispanic/Latino,No-Student is not Hispanic/Latino"</formula1>
    </dataValidation>
    <dataValidation type="list" allowBlank="1" showInputMessage="1" showErrorMessage="1" sqref="K2:K10" xr:uid="{5AEFDED5-6717-4181-8D03-95D07F71A678}">
      <formula1>"Native American or Alaskan Native,Asian,Black or African American,Native Hawaiian or Other Pacific Islander,White,Two or More Races"</formula1>
    </dataValidation>
    <dataValidation type="date" allowBlank="1" showInputMessage="1" showErrorMessage="1" sqref="C2:C500" xr:uid="{F5603F49-C75A-428C-91D1-1774A69C853E}">
      <formula1>45474</formula1>
      <formula2>45838</formula2>
    </dataValidation>
    <dataValidation type="whole" allowBlank="1" showInputMessage="1" showErrorMessage="1" errorTitle="Duplicate Enrollment" error="The facility indicated this is a duplicated enrollment in column B. Please capture all student information on the initial enrollment line for this student. " sqref="H2:H500" xr:uid="{6C1B07AC-1E77-4D20-8BBE-76DF67B5B535}">
      <formula1>3</formula1>
      <formula2>21</formula2>
    </dataValidation>
    <dataValidation type="list" allowBlank="1" showInputMessage="1" showErrorMessage="1" errorTitle="Reporting Period" error="The date reported for this cell must be between 7/1/2024 and 6/30/2025." sqref="B16:B500 B2:B14" xr:uid="{879DEC50-8ADF-46C9-95FF-7246C20BC908}">
      <formula1>"No,Yes"</formula1>
    </dataValidation>
  </dataValidations>
  <pageMargins left="0.7" right="0.7" top="0.75" bottom="0.75" header="0.3" footer="0.3"/>
  <pageSetup orientation="portrait" r:id="rId1"/>
  <ignoredErrors>
    <ignoredError sqref="O1:W1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EB16EC-4422-4859-9364-6E44ED9317AE}">
          <x14:formula1>
            <xm:f>Summary!$A$37:$A$42</xm:f>
          </x14:formula1>
          <xm:sqref>K11:K500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Summary</vt:lpstr>
      <vt:lpstr>Student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ID CSPR Data Assistant</dc:title>
  <dc:subject>Title ID</dc:subject>
  <dc:creator>New York State Education Department</dc:creator>
  <cp:keywords>Title ID CSPR Data Assistant, Title I-D, CSPR Assistant</cp:keywords>
  <dc:description/>
  <cp:lastModifiedBy>Julissa Barrett</cp:lastModifiedBy>
  <cp:revision/>
  <dcterms:created xsi:type="dcterms:W3CDTF">2024-10-03T17:39:09Z</dcterms:created>
  <dcterms:modified xsi:type="dcterms:W3CDTF">2025-06-17T12:35:56Z</dcterms:modified>
  <cp:category/>
  <cp:contentStatus/>
</cp:coreProperties>
</file>