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Executive\COMM\FISCALMG_Contract\Procurements\2024 Procurements\RFPs\24-023 Grants Finance Modernization\for posting\"/>
    </mc:Choice>
  </mc:AlternateContent>
  <xr:revisionPtr revIDLastSave="0" documentId="13_ncr:1_{E9856647-297A-49DD-A54F-0E84A1BF66A3}" xr6:coauthVersionLast="47" xr6:coauthVersionMax="47" xr10:uidLastSave="{00000000-0000-0000-0000-000000000000}"/>
  <bookViews>
    <workbookView xWindow="-120" yWindow="-120" windowWidth="29040" windowHeight="15840" xr2:uid="{40E6840A-93AD-4A3F-A13C-7B37269B4D5F}"/>
  </bookViews>
  <sheets>
    <sheet name="Cost Proposal - Summary" sheetId="4" r:id="rId1"/>
    <sheet name="Detailed view" sheetId="2" r:id="rId2"/>
    <sheet name="Subcontracting" sheetId="5" r:id="rId3"/>
    <sheet name="MWBE"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6" l="1"/>
  <c r="D14" i="6"/>
  <c r="F20" i="5"/>
  <c r="D27" i="4" l="1"/>
  <c r="G9" i="2"/>
  <c r="D29" i="6" l="1"/>
  <c r="D30" i="6" s="1"/>
  <c r="D15" i="6"/>
  <c r="D16" i="6" s="1"/>
  <c r="F21" i="5"/>
  <c r="F22" i="5" s="1"/>
  <c r="G10" i="2"/>
  <c r="G11" i="2" s="1"/>
  <c r="G12" i="2" s="1"/>
  <c r="G13" i="2" s="1"/>
  <c r="G14" i="2" l="1"/>
  <c r="G16" i="2" s="1"/>
  <c r="G18" i="2" l="1"/>
  <c r="G20" i="2" l="1"/>
  <c r="G21" i="2"/>
  <c r="G22" i="2"/>
  <c r="G23" i="2" s="1"/>
  <c r="G26" i="2" l="1"/>
  <c r="G24" i="2"/>
  <c r="G25" i="2"/>
</calcChain>
</file>

<file path=xl/sharedStrings.xml><?xml version="1.0" encoding="utf-8"?>
<sst xmlns="http://schemas.openxmlformats.org/spreadsheetml/2006/main" count="316" uniqueCount="199">
  <si>
    <t>RFP #24-023 GRANTS FINANCIAL MANAGEMENT SYSTEM (GFMS) COST PROPOSAL</t>
  </si>
  <si>
    <t>CONTRACT TERM: SEPTEMBER 15, 2024 - FEBRUARY 13, 2029</t>
  </si>
  <si>
    <t>BID SUBMITTED BY:</t>
  </si>
  <si>
    <t>&lt;insert name of company&gt;</t>
  </si>
  <si>
    <t>Milestone/Deliverable Based Cost Proposal</t>
  </si>
  <si>
    <t>Payment Milestone</t>
  </si>
  <si>
    <t>Milestone Feature</t>
  </si>
  <si>
    <t>Deliverable</t>
  </si>
  <si>
    <t>Estimate of Cost (in whole dollars)
(to be completed by Bidder)</t>
  </si>
  <si>
    <t>Milestone Timeline</t>
  </si>
  <si>
    <t>Tentative Due Date</t>
  </si>
  <si>
    <t>GFMS-Milestone-M01</t>
  </si>
  <si>
    <t>GFMS-Mod-feature-001</t>
  </si>
  <si>
    <t>After 30 days of kick-off</t>
  </si>
  <si>
    <t>GFMS-Milestone-M02</t>
  </si>
  <si>
    <t>GFMS-Mod-feature-002</t>
  </si>
  <si>
    <t>D200 – As-is system understanding &amp; To-be system design</t>
  </si>
  <si>
    <t>2 months after project kick-off</t>
  </si>
  <si>
    <t>GFMS-Milestone-M03</t>
  </si>
  <si>
    <t>GFMS-Mod-feature-003</t>
  </si>
  <si>
    <t>D300 Data Migration</t>
  </si>
  <si>
    <t>After 2 months of previous milestone</t>
  </si>
  <si>
    <t>GFMS-Milestone-M04</t>
  </si>
  <si>
    <t>GFMS-Mod-feature-004</t>
  </si>
  <si>
    <t>•	D400 User Interface
•	D500 UX Design and Information Architecture Deliverables
•	D600 Integration
•	D700 Quality Assurance Testing
•	D800 Deployment</t>
  </si>
  <si>
    <t>After 1 month of previous milestone</t>
  </si>
  <si>
    <t>GFMS-Milestone-M05</t>
  </si>
  <si>
    <t>GFMS-Mod-feature-005</t>
  </si>
  <si>
    <t>GFMS-Milestone-M06</t>
  </si>
  <si>
    <t>GFMS-Mod-feature-006</t>
  </si>
  <si>
    <t>GFMS-Mod-feature-007</t>
  </si>
  <si>
    <t>GFMS-Milestone-M07</t>
  </si>
  <si>
    <t>GFMS-Mod-feature-008</t>
  </si>
  <si>
    <t>GFMS-Mod-feature-009</t>
  </si>
  <si>
    <t>GFMS-Milestone-M08</t>
  </si>
  <si>
    <t>GFMS-Mod-feature-010</t>
  </si>
  <si>
    <t>GFMS-Mod-feature-011</t>
  </si>
  <si>
    <t>GFMS-Milestone-M09</t>
  </si>
  <si>
    <t>GFMS-Mod-feature-012</t>
  </si>
  <si>
    <t>GFMS-Milestone-M10</t>
  </si>
  <si>
    <t>GFMS-Mod-feature-013</t>
  </si>
  <si>
    <t>D1100 Environment</t>
  </si>
  <si>
    <t>After 2 months of milestone ‘GFMS-Milestone-M08’ which is last of the priority features deployment.</t>
  </si>
  <si>
    <t>GFMS-Milestone-M11</t>
  </si>
  <si>
    <t>GFMS-Mod-feature-014</t>
  </si>
  <si>
    <t>D900 Training</t>
  </si>
  <si>
    <t>After 3 months of milestone ‘GFMS-Milestone-M08’ which is last of the priority features deployment.</t>
  </si>
  <si>
    <t>GFMS-Milestone-M12</t>
  </si>
  <si>
    <t>GFMS-Mod-feature-015</t>
  </si>
  <si>
    <t>D800 Deployment</t>
  </si>
  <si>
    <t>After 1 month of user training completion milestone ‘GFMS-Milestone-M11’</t>
  </si>
  <si>
    <t>GFMS-Milestone-M13</t>
  </si>
  <si>
    <t>GFMS-Mod-feature-016</t>
  </si>
  <si>
    <t>After 2 months of final deployment milestone ‘GFMS-Milestone-M12’</t>
  </si>
  <si>
    <t>GFMS-Milestone-M14</t>
  </si>
  <si>
    <t>GFMS-Mod-feature-017</t>
  </si>
  <si>
    <t>3 months after final deployment milestone ‘GFMS-Milestone-M12’</t>
  </si>
  <si>
    <t>GFMS-Milestone-M15</t>
  </si>
  <si>
    <t>GFMS-Mod-feature-018</t>
  </si>
  <si>
    <t>D1000 Warranty Support</t>
  </si>
  <si>
    <t>3 months after final deployment milestone ‘GFMS-Milestone-M12’.</t>
  </si>
  <si>
    <t>GFMS-Milestone-M16</t>
  </si>
  <si>
    <t>GFMS-Mod-feature-019</t>
  </si>
  <si>
    <t>After the completion of the warranty period  and continuing for 3 years.</t>
  </si>
  <si>
    <t>2/16/26 - 2/13/29</t>
  </si>
  <si>
    <t>Total Cost:</t>
  </si>
  <si>
    <t>Hourly rate based on change complexity (to be used for change request estimation)</t>
  </si>
  <si>
    <t>Change Complexity</t>
  </si>
  <si>
    <t xml:space="preserve">Hourly rate (in whole Dollars) </t>
  </si>
  <si>
    <t>Additional information from Vendor on how the complexity is defined. For example, in Story points or Function points or KLOC or Number of hours</t>
  </si>
  <si>
    <t>Low</t>
  </si>
  <si>
    <t>Medium</t>
  </si>
  <si>
    <t>Complex</t>
  </si>
  <si>
    <t>Project Start Date</t>
  </si>
  <si>
    <t>Development &amp; Deployement End date</t>
  </si>
  <si>
    <t>Support End Date</t>
  </si>
  <si>
    <t>Note:
1)  All deployment in plan below are to production Cloud environment which will not be fully rolled out to all users until all user training is complete. CAFÉ mainframe will be live until all features are live in to-be Cloud application.
2) All deliverables should be reviewed &amp; approved by NYSED. Deliverables should be in 'NYSED approved' status, only then the milestone is considered as met.</t>
  </si>
  <si>
    <t>Milestone Reference</t>
  </si>
  <si>
    <t>Feature Reference</t>
  </si>
  <si>
    <t xml:space="preserve">Feature Name </t>
  </si>
  <si>
    <t>Feature Description</t>
  </si>
  <si>
    <t xml:space="preserve">Milestone </t>
  </si>
  <si>
    <t xml:space="preserve"> Tentative Milestone Dates</t>
  </si>
  <si>
    <t>Success Criteria</t>
  </si>
  <si>
    <t>Deliverable Reference</t>
  </si>
  <si>
    <t>Deliverables</t>
  </si>
  <si>
    <t>Additional Information from NYSED</t>
  </si>
  <si>
    <t>Project management activities</t>
  </si>
  <si>
    <t>•	Initial project kick-off
•	Establish governance model
•	Create project plan
•	Establish scope
•	Create Initial RAID log.</t>
  </si>
  <si>
    <t>Project kick-off completed and project management plan signed off</t>
  </si>
  <si>
    <t>•	Project Kick-off meeting completed.
•	Initial version of Project management plan signed off by NYSED.
•	RAID log created and process established for continuous updates</t>
  </si>
  <si>
    <t>D100 Project Management
 Activities</t>
  </si>
  <si>
    <t xml:space="preserve">As is system understanding and to-be system design </t>
  </si>
  <si>
    <t>•	As-is system understanding completed by vendor.
•	High level requirements for the to-be systems documented.
•	To-be system technical architecture finalized.</t>
  </si>
  <si>
    <t>As-is system understanding complete and product backlog with requirements created.  User stories for at least the first 3 sprints are documented.</t>
  </si>
  <si>
    <t>•	Vendor completed As-is system understanding.
•	Product backlog with Epics, Features, and user stories for first 3 sprints created.
•	Technical design of To-be system signed off by NYSED</t>
  </si>
  <si>
    <t>•	Requirements Document Or its Agile equivalent like Product backlog
•	Technical System Specification Document
•	Testing risk assessment &amp; Test Strategy
•	Traceability matrix</t>
  </si>
  <si>
    <t xml:space="preserve">Data migration from CAFÉ to To-be application </t>
  </si>
  <si>
    <t>•	Data mapping between As-is CAFÉ and To-be system.
•	Data migration from Mainframe CAFÉ database to To-be system database.
•	Verify the completeness and correctness of the data transferred.
•	Establish an 'Extract-Transform-Load' (ETL) process for periodic incremental data migration from CAFE mainframe to To-be system.</t>
  </si>
  <si>
    <t>Data migration complete and process for periodic data migration from As-is to To-be successfully run at least 2 iterations.</t>
  </si>
  <si>
    <t>•	Data mapping of As-is and To-be systems complete.
•	Data dictionary of to-be system created.
•	Dev, test &amp; production environment set up complete.
•	POC completed over a subset of data migration. Completeness and correctness of the same approved by NYSED
•	After successful POC, full data migration from As-is to To-be system successful. Completeness and correctness of the same approved by NYSED
•	At least 2 successful runs of the periodic incremental data migration from As-is to To-be system</t>
  </si>
  <si>
    <t>•	Data mapping between CAFÉ and To-be system.
•	Data dictionary of To-be system.
•	Entity Relation diagram of the To-be database.
•	Proof of concept (POC) of data migration, completion report.
•	Full Data migration plan
•	Full Data migration completion report
•	Two Periodic extract, transform &amp; load (ETL) completion report.
•	Release notes</t>
  </si>
  <si>
    <t>During POC, the data migration ETL process will be set up. Once successful, the POC &amp; full data migration will be ad hoc runs. Post which the ETL will be set up to run for a pre-defined periodicity</t>
  </si>
  <si>
    <t xml:space="preserve">Federal/State award entry, Grant program entry, Any other ref data entry </t>
  </si>
  <si>
    <t>•	Vendor should provide a home page and the layout of the features from the home page like a portal layout.
•	Appropriate screens are to be provided for entry of hierarchy data like Federal/State award &amp; Grant program which will be parent to the individual LEA grants and their vouchers and expenditure details.</t>
  </si>
  <si>
    <t>After addressing all major defects identified during UAT, feature deployment signed off by NYSED. Basis which, Federal/State award entry, Grant program entry, any other ref data entry features deployment completed in to-be system.</t>
  </si>
  <si>
    <t>•	Federal &amp; State award entry, Grant program entry, any other ref data entry features developed.
•	All testing including UAT by NYSED complete.
•	All major defects addressed.
•	Features deployed in To-be production environment, which is not fully rolled out to all users.</t>
  </si>
  <si>
    <t>•	Application specification doc or its Agile equivalent
•	Component specification doc or its Agile equivalent
•	Wireframes for New User interfaces &amp; Reports
•	CI/CD pipeline &amp; Devops tool set up &amp; usage report.
•	Readiness report of integrated test environment with connectivity with interfacing application. 
•	Unit testing results and SIT test results. 
•	UAT completion report
•	Test completion report for fix of all major defects identified during UAT.
•	Release notes
•	Evidence of successful deployment
•	Post deployment system performance report</t>
  </si>
  <si>
    <t>FS-10 Grant budget workflow</t>
  </si>
  <si>
    <t>•	FS10 creation/submission by LEA, PO review/approval, followed by Grant Finance team’s budget review.
•	Bulking and transmission to OF, from OF to SFS, grant funds sent out to LEA by SFS.
•	Expenditure tracking &amp; budget controls associated with FS-10</t>
  </si>
  <si>
    <t>After addressing all major defects identified during UAT, feature deployment signed off by NYSED. Basis which, FS-10 Grant budget workflow features deployment completed in production to-be system.</t>
  </si>
  <si>
    <t>•	FS-10 Grant budget workflow features and associated expenditure tracking &amp; budget control features deployed.
•	Interfacing with SEDREF, OF, SFS established, and transmissions sent to and from interfacing systems.
•	Expenditure tracking and budget control feature for FS-10 works as expected and functionality approved by NYSED.
•	All testing including UAT by NYSED complete.
•	All major defects addressed.
•	Features deployed in To-be production environment, which is not fully rolled out to all users.</t>
  </si>
  <si>
    <t>FS-10A Grant budget workflow</t>
  </si>
  <si>
    <t>•	FS10A creation/submission by LEA, PO review/approval, followed by budget amendment by GF.
•	Expenditure tracking &amp; budget controls associated with FS-10A</t>
  </si>
  <si>
    <t>After addressing all major defects identified during UAT, feature deployment signed off by NYSED. Basis which, FS-10A Grant budget amendment and FS-25 Voucher creation workflow features deployment completed in production to-be system.</t>
  </si>
  <si>
    <t>•	FS-10A Grant budget workflow features and associated expenditure tracking &amp; budget control features deployed.
•	FS-25 Voucher creation workflow features and associated expenditure tracking &amp; budget control features deployed.
•	Interfacing with SEDREF, OF, SFS established, and transmissions sent to and from interfacing systems.
•	All testing including UAT by NYSED complete.
•	All major defects addressed.
•	Features deployed in To-be production environment, which is not fully rolled out to all users.</t>
  </si>
  <si>
    <t>FS-25 Voucher create &amp; SFS transmission workflow</t>
  </si>
  <si>
    <t>•	FS-25 creation/submission by LEA, followed by GF review/approval.
•	Bulking and transmission to OF, from OF to SFS and then Grant funds sent out to LEA by SFS.
•	Expenditure tracking &amp; budget controls associated with FS-25</t>
  </si>
  <si>
    <t xml:space="preserve">FS-10F work flow </t>
  </si>
  <si>
    <t>•	FS-10F workflow and expenditure tracking &amp; budget controls associated with FS-10F.
•	Bulking and transmission to OF, from OF to SFS.
•	Expenditure tracking &amp; budget controls associated with FS-10F.</t>
  </si>
  <si>
    <t>After addressing all major defects identified during UAT, feature deployment signed off by NYSED. Basis which, FS-10F and final set of expenditure tracking &amp; budget controls workflow features deployment completed in production to-be system.</t>
  </si>
  <si>
    <r>
      <t xml:space="preserve">•	FS-10F workflow feature and associated expenditure tracking &amp; budget control features deployed.
•	Interfacing with SEDREF, OF, SFS established, and transmissions sent to and from interfacing systems.
•	</t>
    </r>
    <r>
      <rPr>
        <sz val="14"/>
        <rFont val="Times New Roman"/>
        <family val="1"/>
      </rPr>
      <t>Any additional exp</t>
    </r>
    <r>
      <rPr>
        <sz val="14"/>
        <color theme="1"/>
        <rFont val="Times New Roman"/>
        <family val="1"/>
      </rPr>
      <t>enditure tracking &amp; budget controls features deployed.
•	All testing including UAT by NYSED complete.
•	All major defects addressed.
•	Features deployed in To-be production environment, which is not fully rolled out to all users.</t>
    </r>
  </si>
  <si>
    <t>Expenditure tracking feature</t>
  </si>
  <si>
    <t>•	Rest of the Expenditure tracking &amp; budget controls features</t>
  </si>
  <si>
    <t>Reporting feature</t>
  </si>
  <si>
    <t>•	Define layout of report &amp; create them from To-be application.
•	Generate scheduled reports which are replacements of existing reports.
•	Ability to dynamically generate on-demand reports and schedule the same for periodic runs. 
•	Ability to generate OnDemand one-off reports using a report generation interface</t>
  </si>
  <si>
    <t>After addressing all major defects identified during UAT, feature deployment signed off by NYSED. Basis which, reporting feature and reconciliation feature deployment completed in production to-be system.</t>
  </si>
  <si>
    <t>•	Reporting feature deployed.
•	Reconciliation feature developed.
•	All testing including UAT by NYSED complete.
•	All major defects addressed.
•	Features deployed in To-be production environment, which is not fully rolled out to all users.</t>
  </si>
  <si>
    <t>Reconciliation feature</t>
  </si>
  <si>
    <t>•	Delivery of automated reconciliation functionality involving interfacing applications like SFS, the interface could be an API.</t>
  </si>
  <si>
    <t>Any additional User notifications/ reporting features</t>
  </si>
  <si>
    <t>•	For each workflow of the to-be system, notifications should be sent to appropriate user/user groups. While this feature is part of each functionality deployment above, this milestone is for the build/set up and deployment of any additional notification/reporting features requested.</t>
  </si>
  <si>
    <t>After addressing all major defects identified during UAT, feature deployment signed off by NYSED. Basis which, any additional User notifications/ reporting feature deployment completed in production to-be system.</t>
  </si>
  <si>
    <t>•	Any additional functionality &amp; new reports or modifications deployed.
•	All testing including UAT by NYSED complete.
•	All major defects addressed.
•	Features deployed in To-be production environment, which is not fully rolled out to all users.</t>
  </si>
  <si>
    <t>Handover &amp; support of Development &amp; Test environment</t>
  </si>
  <si>
    <t>•	Since the to-be application will be low code, for future enhancements, there should be a user interface driven method to build code which the GF business or BAs or a tech resource can use. 
•	The vendor should set up and maintain a set of Development &amp; Test environments that will be periodically synchronized with prod version in terms of code &amp; data.</t>
  </si>
  <si>
    <t>Vendor provides environments to NYSED GF business team to develop new functionality using low code UI driven features, ability to test and deploy them into production environment.</t>
  </si>
  <si>
    <t>•	A set of Low-code user interface (UI) driven development environment and test environment with tools for deployment set up and handed over to NYSED GF business team.</t>
  </si>
  <si>
    <t>•	A scaled down 'Low code development environment' set up in-line with Production environment. 
•	Continuous Integration and DevOps tool set up for integration of Low code development environment with Quality Assurance or test environment. 
•	An automated testing environment in which any newly developed module/process developed by GF team, can be tested &amp; deployed by GF team.</t>
  </si>
  <si>
    <t>Completion of user training</t>
  </si>
  <si>
    <t>•	Plan for To-be system user training sessions for all users in tranches</t>
  </si>
  <si>
    <t>user training completed for 99% of the intended users of the to-be system.</t>
  </si>
  <si>
    <t>•	User training complete for 99% of the intended users of the to-be system.</t>
  </si>
  <si>
    <t>·	User training plan with coverage of each user community in scope.
·	User training &amp; support documentation
·	Periodic status report of user training conducted and attendance summary.</t>
  </si>
  <si>
    <t>Final deployment</t>
  </si>
  <si>
    <t>•	During this period, the to-be solution will be rolled out to all users. CAFÉ mainframe system will be stopped from usage in a phased manner.</t>
  </si>
  <si>
    <t xml:space="preserve">Successful roll out of all GFMS features in the to-be system, to all intended users. </t>
  </si>
  <si>
    <t>•	Successful roll out of to-be system to all intended users.
•	All GFMS functionality available in the to-be systems and the As-is system is ready for decommission.</t>
  </si>
  <si>
    <r>
      <rPr>
        <b/>
        <u/>
        <sz val="14"/>
        <color theme="1"/>
        <rFont val="Times New Roman"/>
        <family val="1"/>
      </rPr>
      <t xml:space="preserve">Pre-deployment artifacts - </t>
    </r>
    <r>
      <rPr>
        <sz val="14"/>
        <color theme="1"/>
        <rFont val="Times New Roman"/>
        <family val="1"/>
      </rPr>
      <t xml:space="preserve">
•	Back-out plan &amp; testing of the same
•	Nonfunctional testing and security testing results and sign off from NYSED.
-	Penetration testing results
-	Vulnerability scanning test results.
-	Disaster Recovery (DR) Test results
-	Volume test Results
-	Availability / Stress testing results
•	Deployment Sequence of Events (SOE)
•	Deployment support ROTA
•	Communication plan during deployment.
•	Escalation matrix and dial in number for production defect triage.
•	Lessons learnt log.
</t>
    </r>
    <r>
      <rPr>
        <b/>
        <u/>
        <sz val="14"/>
        <color theme="1"/>
        <rFont val="Times New Roman"/>
        <family val="1"/>
      </rPr>
      <t>Post-deployment artifacts -</t>
    </r>
    <r>
      <rPr>
        <sz val="14"/>
        <color theme="1"/>
        <rFont val="Times New Roman"/>
        <family val="1"/>
      </rPr>
      <t xml:space="preserve"> 
•	Post deployment system performance report
•	Post deployment warranty support ROTA and support helpdesk details.</t>
    </r>
  </si>
  <si>
    <t>Any medium/low priority defect fix &amp; any agreed enhancements</t>
  </si>
  <si>
    <t>•	Any medium/low priority defects identified in any earlier phases, that were categorized as good-to-have, must be addressed here.</t>
  </si>
  <si>
    <t>All medium &amp; low priority defects fixed and deployed.</t>
  </si>
  <si>
    <t>•	All medium/low priority defects fixed and deployed</t>
  </si>
  <si>
    <t>Project closure activities</t>
  </si>
  <si>
    <t>•	Handover of User support documentation, project closure documents, stopping of periodic ETL from As-is system, revoking of to-be system access to vendors who are not involved in continued support etc.</t>
  </si>
  <si>
    <t>Project closure document approved by NYSED, and ongoing support mechanism established and approved by NYSED.</t>
  </si>
  <si>
    <t>•	All user support documents handed over to NYSED. 
•	Project Closure report approved by NYSED. 
•	Mechanism for on-going support established.</t>
  </si>
  <si>
    <t>·	Project closure report.
·	Project management plan amended with closure details.</t>
  </si>
  <si>
    <t>Completion of warranty.</t>
  </si>
  <si>
    <t xml:space="preserve">End of 60 days (about 2 months) warranty period of to-be system post final deployment. </t>
  </si>
  <si>
    <t>All warranty period defects fixed, and system performance parameters approved by NYSED. Support management plan for 3-year support period detailing KPIs &amp; SLAs.</t>
  </si>
  <si>
    <t>•	All warranty period defects fixed and the same approved by NYSED.
•	Fully live to-be system performance, Availability and all other Non-functional requirements met and approved by NYSED.
•	For the next milestone, vendor creates documentation of acceptable system performance &amp; SLAs for production defects applicable during the 3 years support period. This support plan is approved by NYSED.
•	In the support plan, there should be a mutually agreed penalty clause for breaching the accepted SLAs &amp; system performance issues. 
•	In the support plan, there should be a definition of a maximum size &amp; complexity of enhancement that will be part of the 3 years support cost.</t>
  </si>
  <si>
    <t>·	System performance report at the end of warranty
·	Licensed support documentation detailing SLA for issues based on severity. 
· Support management plan for 3-year support period detailing KPIs SLAs etc..</t>
  </si>
  <si>
    <t>Start of 3 years support of the To-be application</t>
  </si>
  <si>
    <t>As part of the current RPF cost proposal, Vendor should provide an estimate for 3 years of support for the to-be application. During this period Vendor will be responsible for;
1) Maintenance of the To-be system within a mutually agreed performance level.
2) Support all defects/outages of the production live application within pre-defined Service level agreements (SLAs).
3) During this period vendor should take up any change request from NYSED, of a pre-defined without any additional cost.
4) Vendor should apply any hardware or software service-packs/upgrades to maintain the to-be system with pre-defined performance levels. 
5) Vendor should maintain the development &amp; Test environments handed over to NYSED, such that it is fully synced up with Production in terms of data and code.</t>
  </si>
  <si>
    <t xml:space="preserve">Vendor should conduct review meetings &amp; share periodic reports detailing the performance of to-be system against pre-defined parameters, approved by NYSED in milestone ‘GFMS-Milestone-M15 – completion of warranty’. </t>
  </si>
  <si>
    <t>February 16th, 2026 until February 13th, 2029</t>
  </si>
  <si>
    <t>•	To-be system maintained within agreed performance limits and able to meet NYSED Grants Finance business requirements.
•	Support of to-be system as per the KPIs &amp; SLAs established in the Support plan. 
•	Monthly review meeting conducted and activities processing per plan.</t>
  </si>
  <si>
    <t>D1200  3 year Support</t>
  </si>
  <si>
    <t>•	Weekly system performance report including outages, SLA breaches.
•	Monthly product issues Root Cause Analysis (RCA) and permanent fix report.
•	Status report of enhancement activities.</t>
  </si>
  <si>
    <t>Subcontracting Form</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</si>
  <si>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</si>
  <si>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</si>
  <si>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</si>
  <si>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</si>
  <si>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</si>
  <si>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</si>
  <si>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</si>
  <si>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</si>
  <si>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</si>
  <si>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</si>
  <si>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</si>
  <si>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</si>
  <si>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</si>
  <si>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</si>
  <si>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**Subcontracting is limited to thirty percent (30%) of the total contract budget.</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</si>
  <si>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</si>
  <si>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</si>
  <si>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</si>
  <si>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</si>
  <si>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</si>
  <si>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</si>
  <si>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</si>
  <si>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</si>
  <si>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</si>
  <si>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</si>
  <si>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</si>
  <si>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r>
      <rPr>
        <b/>
        <u/>
        <sz val="12"/>
        <color theme="1"/>
        <rFont val="Times New Roman"/>
        <family val="1"/>
      </rPr>
      <t xml:space="preserve">Pre-deployment artifacts - </t>
    </r>
    <r>
      <rPr>
        <sz val="12"/>
        <color theme="1"/>
        <rFont val="Times New Roman"/>
        <family val="1"/>
      </rPr>
      <t xml:space="preserve">
•	Back-out plan &amp; testing of the same
•	Nonfunctional testing and security testing results and sign off from NYSED.
-	Penetration testing results
-	Vulnerability scanning test results.
-	Disaster Recovery (DR) Test results
-	Volume test Results
-	Availability / Stress testing results
•	Deployment Sequence of Events (SOE)
•	Deployment support ROTA
•	Communication plan during deployment.
•	Escalation matrix and dial in number for production defect triage.
•	Lessons learnt log.
</t>
    </r>
    <r>
      <rPr>
        <b/>
        <u/>
        <sz val="12"/>
        <color theme="1"/>
        <rFont val="Times New Roman"/>
        <family val="1"/>
      </rPr>
      <t>Post-deployment artifacts -</t>
    </r>
    <r>
      <rPr>
        <sz val="12"/>
        <color theme="1"/>
        <rFont val="Times New Roman"/>
        <family val="1"/>
      </rPr>
      <t xml:space="preserve"> 
•	Post deployment system performance report
•	Post deployment warranty support ROTA and support helpdesk details.</t>
    </r>
  </si>
  <si>
    <t>•	Stakeholder Register
•	Project schedule
•	Project Management Plan
•	Monthly/Weekly Project Status Report
•	Risks, Assumptions, Issues, Dependencies (RAID) Log
•	Deliverable Expectations Document (DED)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</si>
</sst>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F800]dddd\,\ mmmm\ dd\,\ yyyy"/>
    <numFmt numFmtId="166" formatCode="&quot;$&quot;#,##0"/>
  </numFmts>
  <fonts count="37" x14ac:knownFonts="1">
    <font>
      <sz val="11"/>
      <color theme="1"/>
      <name val="Calibri"/>
      <family val="2"/>
      <scheme val="minor"/>
    </font>
    <font>
      <sz val="14"/>
      <color rgb="FF000000"/>
      <name val="Times New Roman"/>
      <family val="1"/>
    </font>
    <font>
      <sz val="11"/>
      <color rgb="FF000000"/>
      <name val="Times New Roman"/>
      <family val="1"/>
    </font>
    <font>
      <b/>
      <sz val="12"/>
      <color rgb="FF44546A"/>
      <name val="Times New Roman"/>
      <family val="1"/>
    </font>
    <font>
      <b/>
      <sz val="14"/>
      <color rgb="FF44546A"/>
      <name val="Times New Roman"/>
      <family val="1"/>
    </font>
    <font>
      <b/>
      <sz val="20"/>
      <color rgb="FFFFFFFF"/>
      <name val="Times New Roman"/>
      <family val="1"/>
    </font>
    <font>
      <b/>
      <sz val="16"/>
      <color rgb="FF44546A"/>
      <name val="Times New Roman"/>
      <family val="1"/>
    </font>
    <font>
      <b/>
      <sz val="11"/>
      <color rgb="FF44546A"/>
      <name val="Times New Roman"/>
      <family val="1"/>
    </font>
    <font>
      <b/>
      <sz val="18"/>
      <color rgb="FF203764"/>
      <name val="Times New Roman"/>
      <family val="1"/>
    </font>
    <font>
      <b/>
      <sz val="18"/>
      <color rgb="FF44546A"/>
      <name val="Times New Roman"/>
      <family val="1"/>
    </font>
    <font>
      <sz val="11"/>
      <color theme="1"/>
      <name val="Times New Roman"/>
      <family val="1"/>
    </font>
    <font>
      <sz val="12"/>
      <color theme="1"/>
      <name val="Times New Roman"/>
      <family val="1"/>
    </font>
    <font>
      <sz val="12"/>
      <color rgb="FF000000"/>
      <name val="Times New Roman"/>
      <family val="1"/>
    </font>
    <font>
      <sz val="12"/>
      <name val="Times New Roman"/>
      <family val="1"/>
    </font>
    <font>
      <sz val="18"/>
      <color theme="1"/>
      <name val="Times New Roman"/>
      <family val="1"/>
    </font>
    <font>
      <b/>
      <sz val="16"/>
      <color rgb="FFED7D31"/>
      <name val="Times New Roman"/>
      <family val="1"/>
    </font>
    <font>
      <sz val="14"/>
      <color theme="1"/>
      <name val="Times New Roman"/>
      <family val="1"/>
    </font>
    <font>
      <b/>
      <sz val="14"/>
      <color theme="1"/>
      <name val="Times New Roman"/>
      <family val="1"/>
    </font>
    <font>
      <b/>
      <sz val="16"/>
      <color rgb="FF000000"/>
      <name val="Times New Roman"/>
      <family val="1"/>
    </font>
    <font>
      <b/>
      <sz val="14"/>
      <color theme="5"/>
      <name val="Times New Roman"/>
      <family val="1"/>
    </font>
    <font>
      <sz val="14"/>
      <color theme="5"/>
      <name val="Times New Roman"/>
      <family val="1"/>
    </font>
    <font>
      <sz val="14"/>
      <name val="Times New Roman"/>
      <family val="1"/>
    </font>
    <font>
      <b/>
      <u/>
      <sz val="14"/>
      <color theme="1"/>
      <name val="Times New Roman"/>
      <family val="1"/>
    </font>
    <font>
      <b/>
      <sz val="16"/>
      <color theme="3"/>
      <name val="Times New Roman"/>
      <family val="1"/>
    </font>
    <font>
      <sz val="16"/>
      <color theme="1"/>
      <name val="Times New Roman"/>
      <family val="1"/>
    </font>
    <font>
      <b/>
      <sz val="16"/>
      <color rgb="FFFFFFFF"/>
      <name val="Times New Roman"/>
      <family val="1"/>
    </font>
    <font>
      <b/>
      <sz val="12"/>
      <color theme="5"/>
      <name val="Times New Roman"/>
      <family val="1"/>
    </font>
    <font>
      <sz val="11"/>
      <color theme="5"/>
      <name val="Times New Roman"/>
      <family val="1"/>
    </font>
    <font>
      <b/>
      <sz val="11"/>
      <name val="Arial"/>
      <family val="2"/>
    </font>
    <font>
      <sz val="11"/>
      <name val="Arial"/>
      <family val="2"/>
    </font>
    <font>
      <sz val="8"/>
      <name val="Wingdings"/>
      <charset val="2"/>
    </font>
    <font>
      <sz val="8"/>
      <name val="Arial"/>
      <family val="2"/>
    </font>
    <font>
      <b/>
      <u/>
      <sz val="11"/>
      <name val="Arial"/>
      <family val="2"/>
    </font>
    <font>
      <b/>
      <u/>
      <sz val="12"/>
      <color theme="1"/>
      <name val="Times New Roman"/>
      <family val="1"/>
    </font>
    <font>
      <sz val="14"/>
      <color theme="1" tint="0.249977111117893"/>
      <name val="Times New Roman"/>
      <family val="1"/>
    </font>
    <font>
      <b/>
      <sz val="16"/>
      <color theme="5" tint="-0.499984740745262"/>
      <name val="Times New Roman"/>
      <family val="1"/>
    </font>
    <font>
      <b/>
      <sz val="14"/>
      <color theme="5" tint="-0.499984740745262"/>
      <name val="Times New Roman"/>
      <family val="1"/>
    </font>
  </fonts>
  <fills count="8">
    <fill>
      <patternFill patternType="none"/>
    </fill>
    <fill>
      <patternFill patternType="gray125"/>
    </fill>
    <fill>
      <patternFill patternType="solid">
        <fgColor rgb="FF4472C4"/>
        <bgColor rgb="FF000000"/>
      </patternFill>
    </fill>
    <fill>
      <patternFill patternType="solid">
        <fgColor rgb="FFD9E1F2"/>
        <bgColor rgb="FF000000"/>
      </patternFill>
    </fill>
    <fill>
      <patternFill patternType="solid">
        <fgColor theme="4" tint="0.79998168889431442"/>
        <bgColor indexed="64"/>
      </patternFill>
    </fill>
    <fill>
      <patternFill patternType="solid">
        <fgColor theme="2" tint="-9.9978637043366805E-2"/>
        <bgColor rgb="FF000000"/>
      </patternFill>
    </fill>
    <fill>
      <patternFill patternType="solid">
        <fgColor theme="4" tint="0.59999389629810485"/>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13">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vertical="center" wrapText="1"/>
    </xf>
    <xf numFmtId="0" fontId="4" fillId="0" borderId="6" xfId="0" applyFont="1" applyBorder="1" applyAlignment="1">
      <alignment vertical="top" wrapText="1"/>
    </xf>
    <xf numFmtId="0" fontId="2" fillId="0" borderId="0" xfId="0" applyFont="1" applyAlignment="1">
      <alignment horizontal="left" vertical="top"/>
    </xf>
    <xf numFmtId="0" fontId="4" fillId="0" borderId="0" xfId="0" applyFont="1" applyAlignment="1">
      <alignment vertical="top" wrapText="1"/>
    </xf>
    <xf numFmtId="0" fontId="7" fillId="0" borderId="0" xfId="0" applyFont="1" applyAlignment="1">
      <alignment vertical="center"/>
    </xf>
    <xf numFmtId="0" fontId="9" fillId="0" borderId="0" xfId="0" applyFont="1" applyAlignment="1">
      <alignment vertical="center" wrapText="1"/>
    </xf>
    <xf numFmtId="0" fontId="10" fillId="0" borderId="0" xfId="0" applyFont="1"/>
    <xf numFmtId="0" fontId="12" fillId="0" borderId="0" xfId="0" applyFont="1" applyAlignment="1">
      <alignment horizontal="left" vertical="top"/>
    </xf>
    <xf numFmtId="0" fontId="11" fillId="0" borderId="0" xfId="0" applyFont="1"/>
    <xf numFmtId="0" fontId="14" fillId="0" borderId="0" xfId="0" applyFont="1"/>
    <xf numFmtId="0" fontId="6" fillId="3" borderId="1" xfId="0" applyFont="1" applyFill="1" applyBorder="1" applyAlignment="1">
      <alignment horizontal="center" vertical="center" wrapText="1"/>
    </xf>
    <xf numFmtId="0" fontId="6" fillId="3" borderId="1" xfId="0" applyFont="1" applyFill="1" applyBorder="1" applyAlignment="1">
      <alignment vertical="center"/>
    </xf>
    <xf numFmtId="0" fontId="6"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165" fontId="3" fillId="0" borderId="7" xfId="0" applyNumberFormat="1" applyFont="1" applyBorder="1" applyAlignment="1">
      <alignment horizontal="center" vertical="center" wrapText="1"/>
    </xf>
    <xf numFmtId="165" fontId="6" fillId="3" borderId="1"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xf>
    <xf numFmtId="165" fontId="0" fillId="0" borderId="0" xfId="0" applyNumberFormat="1" applyAlignment="1">
      <alignment vertical="center"/>
    </xf>
    <xf numFmtId="0" fontId="18" fillId="0" borderId="6" xfId="0" applyFont="1" applyBorder="1" applyAlignment="1">
      <alignment horizontal="left"/>
    </xf>
    <xf numFmtId="0" fontId="10" fillId="0" borderId="0" xfId="0" applyFont="1" applyAlignment="1">
      <alignment wrapText="1"/>
    </xf>
    <xf numFmtId="164" fontId="16" fillId="0" borderId="0" xfId="0" applyNumberFormat="1" applyFont="1" applyAlignment="1">
      <alignment horizontal="center" wrapText="1"/>
    </xf>
    <xf numFmtId="0" fontId="16" fillId="0" borderId="0" xfId="0" applyFont="1" applyAlignment="1">
      <alignment wrapText="1"/>
    </xf>
    <xf numFmtId="164" fontId="16" fillId="0" borderId="0" xfId="0" applyNumberFormat="1" applyFont="1" applyAlignment="1">
      <alignment wrapText="1"/>
    </xf>
    <xf numFmtId="0" fontId="19" fillId="0" borderId="3" xfId="0" applyFont="1" applyBorder="1" applyAlignment="1">
      <alignment wrapText="1"/>
    </xf>
    <xf numFmtId="0" fontId="20" fillId="0" borderId="0" xfId="0" applyFont="1" applyAlignment="1">
      <alignment wrapText="1"/>
    </xf>
    <xf numFmtId="0" fontId="21" fillId="0" borderId="0" xfId="0" applyFont="1" applyAlignment="1">
      <alignment wrapText="1"/>
    </xf>
    <xf numFmtId="0" fontId="16" fillId="0" borderId="1" xfId="0" applyFont="1" applyBorder="1" applyAlignment="1">
      <alignment vertical="top" wrapText="1"/>
    </xf>
    <xf numFmtId="0" fontId="16" fillId="0" borderId="0" xfId="0" applyFont="1" applyAlignment="1">
      <alignment vertical="top" wrapText="1"/>
    </xf>
    <xf numFmtId="0" fontId="21" fillId="0" borderId="1" xfId="0" applyFont="1" applyBorder="1" applyAlignment="1">
      <alignment vertical="top" wrapText="1"/>
    </xf>
    <xf numFmtId="0" fontId="1" fillId="0" borderId="1" xfId="0" applyFont="1" applyBorder="1" applyAlignment="1">
      <alignment vertical="top" wrapText="1"/>
    </xf>
    <xf numFmtId="0" fontId="24" fillId="0" borderId="0" xfId="0" applyFont="1" applyAlignment="1">
      <alignment wrapText="1"/>
    </xf>
    <xf numFmtId="0" fontId="14" fillId="0" borderId="0" xfId="0" applyFont="1" applyAlignment="1">
      <alignment wrapText="1"/>
    </xf>
    <xf numFmtId="164" fontId="14" fillId="0" borderId="0" xfId="0" applyNumberFormat="1" applyFont="1" applyAlignment="1">
      <alignment wrapText="1"/>
    </xf>
    <xf numFmtId="164" fontId="16" fillId="0" borderId="1" xfId="0" applyNumberFormat="1" applyFont="1" applyBorder="1" applyAlignment="1">
      <alignment horizontal="center" vertical="top" wrapText="1"/>
    </xf>
    <xf numFmtId="0" fontId="16" fillId="0" borderId="0" xfId="0" applyFont="1" applyAlignment="1">
      <alignment horizontal="center" wrapText="1"/>
    </xf>
    <xf numFmtId="0" fontId="23" fillId="6" borderId="1" xfId="0" applyFont="1" applyFill="1" applyBorder="1" applyAlignment="1">
      <alignment horizontal="center" wrapText="1"/>
    </xf>
    <xf numFmtId="166" fontId="12" fillId="5" borderId="1" xfId="0" applyNumberFormat="1" applyFont="1" applyFill="1" applyBorder="1" applyAlignment="1">
      <alignment horizontal="center" vertical="top"/>
    </xf>
    <xf numFmtId="0" fontId="26" fillId="0" borderId="0" xfId="0" applyFont="1" applyAlignment="1">
      <alignment vertical="center" wrapText="1"/>
    </xf>
    <xf numFmtId="0" fontId="27" fillId="0" borderId="0" xfId="0" applyFont="1"/>
    <xf numFmtId="0" fontId="28" fillId="0" borderId="0" xfId="0" applyFont="1" applyAlignment="1">
      <alignment horizontal="center" vertical="center"/>
    </xf>
    <xf numFmtId="0" fontId="28" fillId="0" borderId="0" xfId="0" applyFont="1" applyAlignment="1" applyProtection="1">
      <alignment horizontal="left"/>
      <protection locked="0"/>
    </xf>
    <xf numFmtId="0" fontId="28" fillId="0" borderId="0" xfId="0" applyFont="1"/>
    <xf numFmtId="0" fontId="29" fillId="0" borderId="0" xfId="0" applyFont="1"/>
    <xf numFmtId="0" fontId="30" fillId="0" borderId="4" xfId="0" applyFont="1" applyBorder="1" applyAlignment="1" applyProtection="1">
      <alignment vertical="center" wrapText="1"/>
      <protection locked="0"/>
    </xf>
    <xf numFmtId="0" fontId="30" fillId="0" borderId="5" xfId="0" applyFont="1" applyBorder="1" applyAlignment="1" applyProtection="1">
      <alignment vertical="center" wrapText="1"/>
      <protection locked="0"/>
    </xf>
    <xf numFmtId="0" fontId="28" fillId="7" borderId="10" xfId="0" applyFont="1" applyFill="1" applyBorder="1" applyAlignment="1">
      <alignment vertical="center" wrapText="1"/>
    </xf>
    <xf numFmtId="0" fontId="30" fillId="7" borderId="12" xfId="0" applyFont="1" applyFill="1" applyBorder="1" applyAlignment="1">
      <alignment vertical="center" wrapText="1"/>
    </xf>
    <xf numFmtId="0" fontId="28" fillId="7" borderId="12" xfId="0" applyFont="1" applyFill="1" applyBorder="1" applyAlignment="1">
      <alignment vertical="center" wrapText="1"/>
    </xf>
    <xf numFmtId="0" fontId="29" fillId="7" borderId="11" xfId="0" applyFont="1" applyFill="1" applyBorder="1" applyAlignment="1">
      <alignment horizontal="right" vertical="center"/>
    </xf>
    <xf numFmtId="166" fontId="29" fillId="7" borderId="1" xfId="0" applyNumberFormat="1" applyFont="1" applyFill="1" applyBorder="1" applyAlignment="1">
      <alignment horizontal="center" wrapText="1"/>
    </xf>
    <xf numFmtId="9" fontId="29" fillId="7" borderId="1" xfId="0" applyNumberFormat="1" applyFont="1" applyFill="1" applyBorder="1" applyAlignment="1">
      <alignment horizontal="center" wrapText="1"/>
    </xf>
    <xf numFmtId="0" fontId="29" fillId="0" borderId="0" xfId="0" applyFont="1" applyAlignment="1">
      <alignment vertical="center"/>
    </xf>
    <xf numFmtId="0" fontId="32" fillId="0" borderId="0" xfId="0" applyFont="1" applyAlignment="1">
      <alignment horizontal="left"/>
    </xf>
    <xf numFmtId="0" fontId="28" fillId="0" borderId="1" xfId="0" applyFont="1" applyBorder="1" applyAlignment="1" applyProtection="1">
      <alignment vertical="center" wrapText="1"/>
      <protection locked="0"/>
    </xf>
    <xf numFmtId="166" fontId="29" fillId="0" borderId="1" xfId="0" applyNumberFormat="1" applyFont="1" applyBorder="1" applyAlignment="1" applyProtection="1">
      <alignment horizontal="center" wrapText="1"/>
      <protection locked="0"/>
    </xf>
    <xf numFmtId="166" fontId="29" fillId="0" borderId="5" xfId="0" applyNumberFormat="1" applyFont="1" applyBorder="1" applyAlignment="1" applyProtection="1">
      <alignment horizontal="center" wrapText="1"/>
      <protection locked="0"/>
    </xf>
    <xf numFmtId="166" fontId="29" fillId="7" borderId="1" xfId="0" applyNumberFormat="1" applyFont="1" applyFill="1" applyBorder="1" applyAlignment="1">
      <alignment horizontal="center"/>
    </xf>
    <xf numFmtId="9" fontId="29" fillId="7" borderId="1" xfId="0" applyNumberFormat="1" applyFont="1" applyFill="1" applyBorder="1" applyAlignment="1">
      <alignment horizontal="center"/>
    </xf>
    <xf numFmtId="0" fontId="28" fillId="0" borderId="10"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7" fillId="0" borderId="10" xfId="0" applyFont="1" applyBorder="1" applyAlignment="1">
      <alignment horizontal="right" vertical="center" wrapText="1"/>
    </xf>
    <xf numFmtId="0" fontId="0" fillId="0" borderId="10" xfId="0" applyBorder="1" applyAlignment="1">
      <alignment horizontal="center"/>
    </xf>
    <xf numFmtId="166" fontId="12" fillId="5" borderId="1" xfId="0" applyNumberFormat="1" applyFont="1" applyFill="1" applyBorder="1" applyAlignment="1" applyProtection="1">
      <alignment horizontal="center" vertical="top"/>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lignment vertical="top" wrapText="1"/>
    </xf>
    <xf numFmtId="0" fontId="17" fillId="0" borderId="11" xfId="0" applyFont="1" applyBorder="1" applyAlignment="1">
      <alignment vertical="center" wrapText="1"/>
    </xf>
    <xf numFmtId="0" fontId="0" fillId="0" borderId="12" xfId="0" applyBorder="1" applyAlignment="1">
      <alignment horizontal="center"/>
    </xf>
    <xf numFmtId="0" fontId="0" fillId="0" borderId="10" xfId="0" applyBorder="1"/>
    <xf numFmtId="0" fontId="0" fillId="0" borderId="14" xfId="0" applyBorder="1"/>
    <xf numFmtId="0" fontId="5"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14" fontId="11" fillId="0" borderId="1"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35" fillId="0" borderId="6" xfId="0" applyFont="1" applyBorder="1" applyAlignment="1">
      <alignment horizontal="center" vertical="center" wrapText="1"/>
    </xf>
    <xf numFmtId="0" fontId="3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34" fillId="0" borderId="0" xfId="0" applyFont="1" applyAlignment="1" applyProtection="1">
      <alignment horizontal="left" wrapText="1"/>
      <protection locked="0"/>
    </xf>
    <xf numFmtId="0" fontId="13"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6" fillId="0" borderId="1" xfId="0" applyFont="1" applyBorder="1" applyAlignment="1">
      <alignment horizontal="left" vertical="top" wrapText="1"/>
    </xf>
    <xf numFmtId="166" fontId="12" fillId="5" borderId="1" xfId="0" applyNumberFormat="1" applyFont="1" applyFill="1" applyBorder="1" applyAlignment="1" applyProtection="1">
      <alignment horizontal="center" vertical="top"/>
      <protection locked="0"/>
    </xf>
    <xf numFmtId="0" fontId="17" fillId="0" borderId="0" xfId="0" applyFont="1" applyAlignment="1">
      <alignment horizontal="right"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164" fontId="16" fillId="0" borderId="4" xfId="0" applyNumberFormat="1" applyFont="1" applyBorder="1" applyAlignment="1">
      <alignment horizontal="center" vertical="top" wrapText="1"/>
    </xf>
    <xf numFmtId="164" fontId="16" fillId="0" borderId="5" xfId="0" applyNumberFormat="1" applyFont="1" applyBorder="1" applyAlignment="1">
      <alignment horizontal="center"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49" fontId="28" fillId="0" borderId="1" xfId="0" applyNumberFormat="1" applyFont="1" applyBorder="1" applyAlignment="1" applyProtection="1">
      <alignment vertical="center" wrapText="1"/>
      <protection locked="0"/>
    </xf>
    <xf numFmtId="166" fontId="29" fillId="0" borderId="4" xfId="0" applyNumberFormat="1" applyFont="1" applyBorder="1" applyAlignment="1" applyProtection="1">
      <alignment horizontal="center" wrapText="1"/>
      <protection locked="0"/>
    </xf>
    <xf numFmtId="166" fontId="29" fillId="0" borderId="5" xfId="0" applyNumberFormat="1" applyFont="1" applyBorder="1" applyAlignment="1" applyProtection="1">
      <alignment horizontal="center" wrapText="1"/>
      <protection locked="0"/>
    </xf>
    <xf numFmtId="49" fontId="28" fillId="0" borderId="5" xfId="0" applyNumberFormat="1" applyFont="1" applyBorder="1" applyAlignment="1" applyProtection="1">
      <alignment vertical="center" wrapText="1"/>
      <protection locked="0"/>
    </xf>
    <xf numFmtId="0" fontId="28" fillId="0" borderId="0" xfId="0" applyFont="1" applyAlignment="1">
      <alignment horizontal="center" vertical="center"/>
    </xf>
    <xf numFmtId="0" fontId="29" fillId="7" borderId="13"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13" xfId="0" applyFont="1" applyFill="1" applyBorder="1" applyAlignment="1">
      <alignment horizontal="center" vertical="center"/>
    </xf>
    <xf numFmtId="0" fontId="29" fillId="7"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BF6AE-A4D2-47C7-97E7-99226DF6B770}">
  <sheetPr>
    <pageSetUpPr fitToPage="1"/>
  </sheetPr>
  <dimension ref="A1:R35"/>
  <sheetViews>
    <sheetView tabSelected="1" zoomScale="90" zoomScaleNormal="90" workbookViewId="0">
      <selection activeCell="C9" sqref="C9"/>
    </sheetView>
  </sheetViews>
  <sheetFormatPr defaultRowHeight="15" x14ac:dyDescent="0.25"/>
  <cols>
    <col min="1" max="1" width="32.140625" bestFit="1" customWidth="1"/>
    <col min="2" max="2" width="29" customWidth="1"/>
    <col min="3" max="3" width="60" customWidth="1"/>
    <col min="4" max="4" width="47.28515625" customWidth="1"/>
    <col min="5" max="5" width="23.5703125" customWidth="1"/>
    <col min="6" max="6" width="27.28515625" style="20" bestFit="1" customWidth="1"/>
    <col min="7" max="7" width="11.28515625" bestFit="1" customWidth="1"/>
  </cols>
  <sheetData>
    <row r="1" spans="1:18" s="12" customFormat="1" ht="23.25" x14ac:dyDescent="0.35">
      <c r="A1" s="79" t="s">
        <v>0</v>
      </c>
      <c r="B1" s="80"/>
      <c r="C1" s="80"/>
      <c r="D1" s="80"/>
      <c r="E1" s="80"/>
      <c r="F1" s="80"/>
      <c r="G1" s="8"/>
      <c r="H1" s="8"/>
      <c r="I1" s="8"/>
      <c r="J1" s="8"/>
      <c r="K1" s="8"/>
      <c r="L1" s="8"/>
      <c r="M1" s="8"/>
      <c r="N1" s="8"/>
      <c r="O1" s="8"/>
      <c r="P1" s="8"/>
      <c r="Q1" s="8"/>
      <c r="R1" s="8"/>
    </row>
    <row r="2" spans="1:18" s="9" customFormat="1" ht="20.25" x14ac:dyDescent="0.25">
      <c r="A2" s="81" t="s">
        <v>1</v>
      </c>
      <c r="B2" s="82"/>
      <c r="C2" s="82"/>
      <c r="D2" s="82"/>
      <c r="E2" s="82"/>
      <c r="F2" s="82"/>
      <c r="G2" s="2"/>
      <c r="H2" s="2"/>
      <c r="I2" s="2"/>
      <c r="J2" s="2"/>
      <c r="K2" s="2"/>
      <c r="L2" s="2"/>
      <c r="M2" s="2"/>
      <c r="N2" s="2"/>
      <c r="O2" s="2"/>
      <c r="P2" s="2"/>
      <c r="Q2" s="2"/>
      <c r="R2" s="2"/>
    </row>
    <row r="3" spans="1:18" s="9" customFormat="1" ht="20.25" x14ac:dyDescent="0.25">
      <c r="A3" s="83"/>
      <c r="B3" s="84"/>
      <c r="C3" s="84"/>
      <c r="D3" s="84"/>
      <c r="E3" s="84"/>
      <c r="F3" s="84"/>
      <c r="G3" s="2"/>
      <c r="H3" s="2"/>
      <c r="I3" s="2"/>
      <c r="J3" s="2"/>
      <c r="K3" s="2"/>
      <c r="L3" s="2"/>
      <c r="M3" s="2"/>
      <c r="N3" s="2"/>
      <c r="O3" s="2"/>
      <c r="P3" s="2"/>
      <c r="Q3" s="2"/>
      <c r="R3" s="2"/>
    </row>
    <row r="4" spans="1:18" s="9" customFormat="1" ht="37.5" customHeight="1" x14ac:dyDescent="0.3">
      <c r="A4" s="21" t="s">
        <v>2</v>
      </c>
      <c r="B4" s="85" t="s">
        <v>3</v>
      </c>
      <c r="C4" s="85"/>
      <c r="D4" s="85"/>
      <c r="E4" s="85"/>
      <c r="F4" s="85"/>
      <c r="G4" s="3"/>
      <c r="H4" s="3"/>
      <c r="I4" s="3"/>
      <c r="J4" s="3"/>
      <c r="K4" s="3"/>
      <c r="L4" s="3"/>
      <c r="M4" s="3"/>
      <c r="N4" s="3"/>
      <c r="O4" s="3"/>
      <c r="P4" s="3"/>
      <c r="Q4" s="3"/>
      <c r="R4" s="3"/>
    </row>
    <row r="5" spans="1:18" s="9" customFormat="1" ht="18.75" x14ac:dyDescent="0.25">
      <c r="A5" s="4"/>
      <c r="B5" s="6"/>
      <c r="C5" s="2"/>
      <c r="D5" s="2"/>
      <c r="E5" s="2"/>
      <c r="F5" s="17"/>
      <c r="G5" s="2"/>
      <c r="H5" s="2"/>
      <c r="I5" s="2"/>
      <c r="J5" s="2"/>
      <c r="K5" s="2"/>
      <c r="L5" s="2"/>
      <c r="M5" s="2"/>
      <c r="N5" s="2"/>
      <c r="O5" s="2"/>
      <c r="P5" s="2"/>
      <c r="Q5" s="2"/>
      <c r="R5" s="2"/>
    </row>
    <row r="6" spans="1:18" s="9" customFormat="1" ht="29.25" customHeight="1" x14ac:dyDescent="0.25">
      <c r="A6" s="74" t="s">
        <v>4</v>
      </c>
      <c r="B6" s="74"/>
      <c r="C6" s="74"/>
      <c r="D6" s="74"/>
      <c r="E6" s="74"/>
      <c r="F6" s="74"/>
      <c r="G6" s="1"/>
      <c r="H6" s="1"/>
      <c r="I6" s="1"/>
      <c r="J6" s="1"/>
      <c r="K6" s="1"/>
      <c r="L6" s="1"/>
      <c r="M6" s="1"/>
      <c r="N6" s="1"/>
      <c r="O6" s="1"/>
      <c r="P6" s="1"/>
      <c r="Q6" s="1"/>
      <c r="R6" s="1"/>
    </row>
    <row r="7" spans="1:18" s="9" customFormat="1" ht="40.5" x14ac:dyDescent="0.25">
      <c r="A7" s="13" t="s">
        <v>5</v>
      </c>
      <c r="B7" s="13" t="s">
        <v>6</v>
      </c>
      <c r="C7" s="14" t="s">
        <v>7</v>
      </c>
      <c r="D7" s="13" t="s">
        <v>8</v>
      </c>
      <c r="E7" s="15" t="s">
        <v>9</v>
      </c>
      <c r="F7" s="18" t="s">
        <v>10</v>
      </c>
      <c r="G7" s="7"/>
      <c r="H7" s="7"/>
      <c r="I7" s="7"/>
      <c r="J7" s="7"/>
      <c r="K7" s="7"/>
      <c r="L7" s="7"/>
      <c r="M7" s="7"/>
      <c r="N7" s="7"/>
      <c r="O7" s="7"/>
      <c r="P7" s="7"/>
      <c r="Q7" s="7"/>
      <c r="R7" s="7"/>
    </row>
    <row r="8" spans="1:18" ht="102" customHeight="1" x14ac:dyDescent="0.25">
      <c r="A8" s="62" t="s">
        <v>11</v>
      </c>
      <c r="B8" s="62" t="s">
        <v>12</v>
      </c>
      <c r="C8" s="69" t="s">
        <v>198</v>
      </c>
      <c r="D8" s="66"/>
      <c r="E8" s="62" t="s">
        <v>13</v>
      </c>
      <c r="F8" s="19">
        <v>45580</v>
      </c>
      <c r="H8" s="5"/>
      <c r="I8" s="5"/>
      <c r="J8" s="5"/>
      <c r="K8" s="5"/>
      <c r="L8" s="5"/>
      <c r="M8" s="5"/>
      <c r="N8" s="5"/>
      <c r="O8" s="5"/>
      <c r="P8" s="5"/>
      <c r="Q8" s="5"/>
      <c r="R8" s="5"/>
    </row>
    <row r="9" spans="1:18" ht="81" customHeight="1" x14ac:dyDescent="0.25">
      <c r="A9" s="62" t="s">
        <v>14</v>
      </c>
      <c r="B9" s="62" t="s">
        <v>15</v>
      </c>
      <c r="C9" s="69" t="s">
        <v>96</v>
      </c>
      <c r="D9" s="66"/>
      <c r="E9" s="62" t="s">
        <v>17</v>
      </c>
      <c r="F9" s="19">
        <v>45642</v>
      </c>
      <c r="H9" s="5"/>
      <c r="I9" s="5"/>
      <c r="J9" s="5"/>
      <c r="K9" s="5"/>
      <c r="L9" s="5"/>
      <c r="M9" s="5"/>
      <c r="N9" s="5"/>
      <c r="O9" s="5"/>
      <c r="P9" s="5"/>
      <c r="Q9" s="5"/>
      <c r="R9" s="5"/>
    </row>
    <row r="10" spans="1:18" ht="145.5" customHeight="1" x14ac:dyDescent="0.25">
      <c r="A10" s="62" t="s">
        <v>18</v>
      </c>
      <c r="B10" s="62" t="s">
        <v>19</v>
      </c>
      <c r="C10" s="69" t="s">
        <v>101</v>
      </c>
      <c r="D10" s="66"/>
      <c r="E10" s="62" t="s">
        <v>21</v>
      </c>
      <c r="F10" s="19">
        <v>45702</v>
      </c>
      <c r="H10" s="5"/>
      <c r="I10" s="5"/>
      <c r="J10" s="5"/>
      <c r="K10" s="5"/>
      <c r="L10" s="5"/>
      <c r="M10" s="5"/>
      <c r="N10" s="5"/>
      <c r="O10" s="5"/>
      <c r="P10" s="5"/>
      <c r="Q10" s="5"/>
      <c r="R10" s="5"/>
    </row>
    <row r="11" spans="1:18" ht="213" customHeight="1" x14ac:dyDescent="0.25">
      <c r="A11" s="62" t="s">
        <v>22</v>
      </c>
      <c r="B11" s="62" t="s">
        <v>23</v>
      </c>
      <c r="C11" s="69" t="s">
        <v>107</v>
      </c>
      <c r="D11" s="66"/>
      <c r="E11" s="62" t="s">
        <v>25</v>
      </c>
      <c r="F11" s="19">
        <v>45730</v>
      </c>
      <c r="H11" s="5"/>
      <c r="I11" s="5"/>
      <c r="J11" s="5"/>
      <c r="K11" s="5"/>
      <c r="L11" s="5"/>
      <c r="M11" s="5"/>
      <c r="N11" s="5"/>
      <c r="O11" s="5"/>
      <c r="P11" s="5"/>
      <c r="Q11" s="5"/>
      <c r="R11" s="5"/>
    </row>
    <row r="12" spans="1:18" ht="213" customHeight="1" x14ac:dyDescent="0.25">
      <c r="A12" s="62" t="s">
        <v>26</v>
      </c>
      <c r="B12" s="62" t="s">
        <v>27</v>
      </c>
      <c r="C12" s="69" t="s">
        <v>107</v>
      </c>
      <c r="D12" s="66"/>
      <c r="E12" s="62" t="s">
        <v>25</v>
      </c>
      <c r="F12" s="19">
        <v>45762</v>
      </c>
      <c r="H12" s="5"/>
      <c r="I12" s="5"/>
      <c r="J12" s="5"/>
      <c r="K12" s="5"/>
      <c r="L12" s="5"/>
      <c r="M12" s="5"/>
      <c r="N12" s="5"/>
      <c r="O12" s="5"/>
      <c r="P12" s="5"/>
      <c r="Q12" s="5"/>
      <c r="R12" s="5"/>
    </row>
    <row r="13" spans="1:18" ht="105.75" customHeight="1" x14ac:dyDescent="0.25">
      <c r="A13" s="75" t="s">
        <v>28</v>
      </c>
      <c r="B13" s="62" t="s">
        <v>29</v>
      </c>
      <c r="C13" s="86" t="s">
        <v>107</v>
      </c>
      <c r="D13" s="90"/>
      <c r="E13" s="75" t="s">
        <v>25</v>
      </c>
      <c r="F13" s="78">
        <v>45792</v>
      </c>
      <c r="G13" s="10"/>
      <c r="H13" s="5"/>
      <c r="I13" s="5"/>
      <c r="J13" s="5"/>
      <c r="K13" s="5"/>
      <c r="L13" s="5"/>
      <c r="M13" s="5"/>
      <c r="N13" s="5"/>
      <c r="O13" s="5"/>
      <c r="P13" s="5"/>
      <c r="Q13" s="5"/>
      <c r="R13" s="5"/>
    </row>
    <row r="14" spans="1:18" ht="111" customHeight="1" x14ac:dyDescent="0.25">
      <c r="A14" s="75"/>
      <c r="B14" s="62" t="s">
        <v>30</v>
      </c>
      <c r="C14" s="87"/>
      <c r="D14" s="90"/>
      <c r="E14" s="75"/>
      <c r="F14" s="78"/>
      <c r="G14" s="10"/>
      <c r="H14" s="5"/>
      <c r="I14" s="5"/>
      <c r="J14" s="5"/>
      <c r="K14" s="5"/>
      <c r="L14" s="5"/>
      <c r="M14" s="5"/>
      <c r="N14" s="5"/>
      <c r="O14" s="5"/>
      <c r="P14" s="5"/>
      <c r="Q14" s="5"/>
      <c r="R14" s="5"/>
    </row>
    <row r="15" spans="1:18" ht="109.5" customHeight="1" x14ac:dyDescent="0.25">
      <c r="A15" s="75" t="s">
        <v>31</v>
      </c>
      <c r="B15" s="62" t="s">
        <v>32</v>
      </c>
      <c r="C15" s="88" t="s">
        <v>107</v>
      </c>
      <c r="D15" s="90"/>
      <c r="E15" s="75" t="s">
        <v>25</v>
      </c>
      <c r="F15" s="78">
        <v>45824</v>
      </c>
      <c r="G15" s="10"/>
      <c r="H15" s="5"/>
      <c r="I15" s="5"/>
      <c r="J15" s="5"/>
      <c r="K15" s="5"/>
      <c r="L15" s="5"/>
      <c r="M15" s="5"/>
      <c r="N15" s="5"/>
      <c r="O15" s="5"/>
      <c r="P15" s="5"/>
      <c r="Q15" s="5"/>
      <c r="R15" s="5"/>
    </row>
    <row r="16" spans="1:18" ht="106.5" customHeight="1" x14ac:dyDescent="0.25">
      <c r="A16" s="75"/>
      <c r="B16" s="62" t="s">
        <v>33</v>
      </c>
      <c r="C16" s="89"/>
      <c r="D16" s="90"/>
      <c r="E16" s="75"/>
      <c r="F16" s="78"/>
      <c r="G16" s="10"/>
      <c r="H16" s="5"/>
      <c r="I16" s="5"/>
      <c r="J16" s="5"/>
      <c r="K16" s="5"/>
      <c r="L16" s="5"/>
      <c r="M16" s="5"/>
      <c r="N16" s="5"/>
      <c r="O16" s="5"/>
      <c r="P16" s="5"/>
      <c r="Q16" s="5"/>
      <c r="R16" s="5"/>
    </row>
    <row r="17" spans="1:18" ht="94.5" customHeight="1" x14ac:dyDescent="0.25">
      <c r="A17" s="75" t="s">
        <v>34</v>
      </c>
      <c r="B17" s="62" t="s">
        <v>35</v>
      </c>
      <c r="C17" s="88" t="s">
        <v>107</v>
      </c>
      <c r="D17" s="90"/>
      <c r="E17" s="75" t="s">
        <v>25</v>
      </c>
      <c r="F17" s="78">
        <v>45853</v>
      </c>
      <c r="G17" s="10"/>
      <c r="H17" s="5"/>
      <c r="I17" s="5"/>
      <c r="J17" s="5"/>
      <c r="K17" s="5"/>
      <c r="L17" s="5"/>
      <c r="M17" s="5"/>
      <c r="N17" s="5"/>
      <c r="O17" s="5"/>
      <c r="P17" s="5"/>
      <c r="Q17" s="5"/>
      <c r="R17" s="5"/>
    </row>
    <row r="18" spans="1:18" ht="121.5" customHeight="1" x14ac:dyDescent="0.25">
      <c r="A18" s="75"/>
      <c r="B18" s="62" t="s">
        <v>36</v>
      </c>
      <c r="C18" s="89"/>
      <c r="D18" s="90"/>
      <c r="E18" s="75"/>
      <c r="F18" s="78"/>
      <c r="G18" s="10"/>
      <c r="H18" s="5"/>
      <c r="I18" s="5"/>
      <c r="J18" s="5"/>
      <c r="K18" s="5"/>
      <c r="L18" s="5"/>
      <c r="M18" s="5"/>
      <c r="N18" s="5"/>
      <c r="O18" s="5"/>
      <c r="P18" s="5"/>
      <c r="Q18" s="5"/>
      <c r="R18" s="5"/>
    </row>
    <row r="19" spans="1:18" ht="213.75" customHeight="1" x14ac:dyDescent="0.25">
      <c r="A19" s="62" t="s">
        <v>37</v>
      </c>
      <c r="B19" s="62" t="s">
        <v>38</v>
      </c>
      <c r="C19" s="69" t="s">
        <v>107</v>
      </c>
      <c r="D19" s="66"/>
      <c r="E19" s="62" t="s">
        <v>25</v>
      </c>
      <c r="F19" s="63">
        <v>45884</v>
      </c>
      <c r="G19" s="10"/>
      <c r="H19" s="5"/>
      <c r="I19" s="5"/>
      <c r="J19" s="5"/>
      <c r="K19" s="5"/>
      <c r="L19" s="5"/>
      <c r="M19" s="5"/>
      <c r="N19" s="5"/>
      <c r="O19" s="5"/>
      <c r="P19" s="5"/>
      <c r="Q19" s="5"/>
      <c r="R19" s="5"/>
    </row>
    <row r="20" spans="1:18" ht="137.25" customHeight="1" x14ac:dyDescent="0.25">
      <c r="A20" s="62" t="s">
        <v>39</v>
      </c>
      <c r="B20" s="62" t="s">
        <v>40</v>
      </c>
      <c r="C20" s="69" t="s">
        <v>138</v>
      </c>
      <c r="D20" s="66"/>
      <c r="E20" s="62" t="s">
        <v>42</v>
      </c>
      <c r="F20" s="63">
        <v>45915</v>
      </c>
      <c r="G20" s="11"/>
    </row>
    <row r="21" spans="1:18" ht="89.25" customHeight="1" x14ac:dyDescent="0.25">
      <c r="A21" s="62" t="s">
        <v>43</v>
      </c>
      <c r="B21" s="62" t="s">
        <v>44</v>
      </c>
      <c r="C21" s="69" t="s">
        <v>143</v>
      </c>
      <c r="D21" s="66"/>
      <c r="E21" s="62" t="s">
        <v>46</v>
      </c>
      <c r="F21" s="63">
        <v>45945</v>
      </c>
      <c r="G21" s="11"/>
    </row>
    <row r="22" spans="1:18" ht="292.5" customHeight="1" x14ac:dyDescent="0.25">
      <c r="A22" s="62" t="s">
        <v>47</v>
      </c>
      <c r="B22" s="62" t="s">
        <v>48</v>
      </c>
      <c r="C22" s="69" t="s">
        <v>197</v>
      </c>
      <c r="D22" s="66"/>
      <c r="E22" s="62" t="s">
        <v>50</v>
      </c>
      <c r="F22" s="63">
        <v>45975</v>
      </c>
      <c r="G22" s="11"/>
    </row>
    <row r="23" spans="1:18" ht="215.25" customHeight="1" x14ac:dyDescent="0.25">
      <c r="A23" s="62" t="s">
        <v>51</v>
      </c>
      <c r="B23" s="62" t="s">
        <v>52</v>
      </c>
      <c r="C23" s="69" t="s">
        <v>107</v>
      </c>
      <c r="D23" s="66"/>
      <c r="E23" s="62" t="s">
        <v>53</v>
      </c>
      <c r="F23" s="63">
        <v>46037</v>
      </c>
      <c r="G23" s="11"/>
    </row>
    <row r="24" spans="1:18" ht="47.25" x14ac:dyDescent="0.25">
      <c r="A24" s="62" t="s">
        <v>54</v>
      </c>
      <c r="B24" s="62" t="s">
        <v>55</v>
      </c>
      <c r="C24" s="69" t="s">
        <v>157</v>
      </c>
      <c r="D24" s="66"/>
      <c r="E24" s="62" t="s">
        <v>56</v>
      </c>
      <c r="F24" s="63">
        <v>46066</v>
      </c>
      <c r="G24" s="11"/>
    </row>
    <row r="25" spans="1:18" ht="85.5" customHeight="1" x14ac:dyDescent="0.25">
      <c r="A25" s="62" t="s">
        <v>57</v>
      </c>
      <c r="B25" s="62" t="s">
        <v>58</v>
      </c>
      <c r="C25" s="69" t="s">
        <v>162</v>
      </c>
      <c r="D25" s="66"/>
      <c r="E25" s="62" t="s">
        <v>60</v>
      </c>
      <c r="F25" s="63">
        <v>46066</v>
      </c>
      <c r="G25" s="11"/>
    </row>
    <row r="26" spans="1:18" ht="84" customHeight="1" x14ac:dyDescent="0.25">
      <c r="A26" s="62" t="s">
        <v>61</v>
      </c>
      <c r="B26" s="62" t="s">
        <v>62</v>
      </c>
      <c r="C26" s="69" t="s">
        <v>169</v>
      </c>
      <c r="D26" s="66"/>
      <c r="E26" s="62" t="s">
        <v>63</v>
      </c>
      <c r="F26" s="63" t="s">
        <v>64</v>
      </c>
      <c r="G26" s="11"/>
    </row>
    <row r="27" spans="1:18" ht="47.25" customHeight="1" x14ac:dyDescent="0.25">
      <c r="A27" s="72"/>
      <c r="B27" s="70"/>
      <c r="C27" s="64" t="s">
        <v>65</v>
      </c>
      <c r="D27" s="39">
        <f>SUM(D8:D26)</f>
        <v>0</v>
      </c>
      <c r="E27" s="65"/>
      <c r="F27" s="71"/>
      <c r="G27" s="73"/>
    </row>
    <row r="30" spans="1:18" ht="15.75" thickBot="1" x14ac:dyDescent="0.3"/>
    <row r="31" spans="1:18" ht="20.25" x14ac:dyDescent="0.25">
      <c r="A31" s="76" t="s">
        <v>66</v>
      </c>
      <c r="B31" s="77"/>
      <c r="C31" s="77"/>
    </row>
    <row r="32" spans="1:18" ht="81" x14ac:dyDescent="0.25">
      <c r="A32" s="13" t="s">
        <v>67</v>
      </c>
      <c r="B32" s="13" t="s">
        <v>68</v>
      </c>
      <c r="C32" s="13" t="s">
        <v>69</v>
      </c>
    </row>
    <row r="33" spans="1:3" ht="27" customHeight="1" x14ac:dyDescent="0.25">
      <c r="A33" s="16" t="s">
        <v>70</v>
      </c>
      <c r="B33" s="67"/>
      <c r="C33" s="68"/>
    </row>
    <row r="34" spans="1:3" ht="27" customHeight="1" x14ac:dyDescent="0.25">
      <c r="A34" s="16" t="s">
        <v>71</v>
      </c>
      <c r="B34" s="67"/>
      <c r="C34" s="68"/>
    </row>
    <row r="35" spans="1:3" ht="25.5" customHeight="1" x14ac:dyDescent="0.25">
      <c r="A35" s="16" t="s">
        <v>72</v>
      </c>
      <c r="B35" s="67"/>
      <c r="C35" s="68"/>
    </row>
  </sheetData>
  <sheetProtection algorithmName="SHA-512" hashValue="J9cXJT3FL9H0zQqGOwc7VizaDyShkBvX6z8Tadj4eDH0fadIZpK9/8oGX2bhTZdI6bw8VE/VSKQZC1PJh+HGog==" saltValue="koAJwZMTyPyNMfax/RkyVg==" spinCount="100000" sheet="1" objects="1" scenarios="1"/>
  <mergeCells count="21">
    <mergeCell ref="A1:F1"/>
    <mergeCell ref="A2:F2"/>
    <mergeCell ref="A3:F3"/>
    <mergeCell ref="B4:F4"/>
    <mergeCell ref="A17:A18"/>
    <mergeCell ref="C13:C14"/>
    <mergeCell ref="C15:C16"/>
    <mergeCell ref="C17:C18"/>
    <mergeCell ref="E13:E14"/>
    <mergeCell ref="E15:E16"/>
    <mergeCell ref="D13:D14"/>
    <mergeCell ref="D15:D16"/>
    <mergeCell ref="D17:D18"/>
    <mergeCell ref="E17:E18"/>
    <mergeCell ref="A6:F6"/>
    <mergeCell ref="A13:A14"/>
    <mergeCell ref="A15:A16"/>
    <mergeCell ref="A31:C31"/>
    <mergeCell ref="F13:F14"/>
    <mergeCell ref="F15:F16"/>
    <mergeCell ref="F17:F18"/>
  </mergeCells>
  <pageMargins left="0.7" right="0.7" top="0.75" bottom="0.75" header="0.3" footer="0.3"/>
  <pageSetup paperSize="5" scale="59" fitToHeight="0" orientation="landscape" horizontalDpi="4294967295" verticalDpi="4294967295" r:id="rId1"/>
  <rowBreaks count="2" manualBreakCount="2">
    <brk id="16" max="16383" man="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D8EEF-ECD3-4E37-9839-29AD0A4BBC43}">
  <sheetPr>
    <pageSetUpPr fitToPage="1"/>
  </sheetPr>
  <dimension ref="A1:R29"/>
  <sheetViews>
    <sheetView zoomScale="70" zoomScaleNormal="70" workbookViewId="0">
      <pane xSplit="4" ySplit="8" topLeftCell="F9" activePane="bottomRight" state="frozen"/>
      <selection pane="topRight" activeCell="D1" sqref="D1"/>
      <selection pane="bottomLeft" activeCell="A5" sqref="A5"/>
      <selection pane="bottomRight" activeCell="J10" sqref="J10"/>
    </sheetView>
  </sheetViews>
  <sheetFormatPr defaultColWidth="8.7109375" defaultRowHeight="15" x14ac:dyDescent="0.25"/>
  <cols>
    <col min="1" max="1" width="27.28515625" style="22" customWidth="1"/>
    <col min="2" max="2" width="28.5703125" style="22" customWidth="1"/>
    <col min="3" max="3" width="30.85546875" style="22" customWidth="1"/>
    <col min="4" max="4" width="45.28515625" style="22" customWidth="1"/>
    <col min="5" max="5" width="35.140625" style="22" customWidth="1"/>
    <col min="6" max="6" width="25.140625" style="22" customWidth="1"/>
    <col min="7" max="7" width="23" style="22" bestFit="1" customWidth="1"/>
    <col min="8" max="8" width="60.85546875" style="22" customWidth="1"/>
    <col min="9" max="9" width="33.28515625" style="22" customWidth="1"/>
    <col min="10" max="10" width="44.140625" style="22" customWidth="1"/>
    <col min="11" max="11" width="26.5703125" style="22" customWidth="1"/>
    <col min="12" max="16384" width="8.7109375" style="22"/>
  </cols>
  <sheetData>
    <row r="1" spans="1:18" s="12" customFormat="1" ht="23.25" customHeight="1" x14ac:dyDescent="0.35">
      <c r="A1" s="79" t="s">
        <v>0</v>
      </c>
      <c r="B1" s="80"/>
      <c r="C1" s="80"/>
      <c r="D1" s="80"/>
      <c r="E1" s="80"/>
      <c r="F1" s="80"/>
      <c r="G1" s="80"/>
      <c r="H1" s="80"/>
      <c r="I1" s="80"/>
      <c r="J1" s="80"/>
      <c r="K1" s="80"/>
      <c r="L1" s="8"/>
      <c r="M1" s="8"/>
      <c r="N1" s="8"/>
      <c r="O1" s="8"/>
      <c r="P1" s="8"/>
      <c r="Q1" s="8"/>
      <c r="R1" s="8"/>
    </row>
    <row r="2" spans="1:18" s="41" customFormat="1" ht="20.25" customHeight="1" x14ac:dyDescent="0.25">
      <c r="A2" s="81" t="s">
        <v>1</v>
      </c>
      <c r="B2" s="82"/>
      <c r="C2" s="82"/>
      <c r="D2" s="82"/>
      <c r="E2" s="82"/>
      <c r="F2" s="82"/>
      <c r="G2" s="82"/>
      <c r="H2" s="82"/>
      <c r="I2" s="82"/>
      <c r="J2" s="82"/>
      <c r="K2" s="82"/>
      <c r="L2" s="40"/>
      <c r="M2" s="40"/>
      <c r="N2" s="40"/>
      <c r="O2" s="40"/>
      <c r="P2" s="40"/>
      <c r="Q2" s="40"/>
      <c r="R2" s="40"/>
    </row>
    <row r="3" spans="1:18" s="9" customFormat="1" ht="20.25" x14ac:dyDescent="0.25">
      <c r="A3" s="83"/>
      <c r="B3" s="84"/>
      <c r="C3" s="84"/>
      <c r="D3" s="84"/>
      <c r="E3" s="84"/>
      <c r="F3" s="84"/>
      <c r="G3" s="2"/>
      <c r="H3" s="2"/>
      <c r="I3" s="2"/>
      <c r="J3" s="2"/>
      <c r="K3" s="2"/>
      <c r="L3" s="2"/>
      <c r="M3" s="2"/>
      <c r="N3" s="2"/>
      <c r="O3" s="2"/>
      <c r="P3" s="2"/>
      <c r="Q3" s="2"/>
      <c r="R3" s="2"/>
    </row>
    <row r="4" spans="1:18" s="34" customFormat="1" ht="23.25" x14ac:dyDescent="0.35">
      <c r="A4" s="91" t="s">
        <v>73</v>
      </c>
      <c r="B4" s="91"/>
      <c r="C4" s="23">
        <v>45550</v>
      </c>
      <c r="K4" s="35"/>
    </row>
    <row r="5" spans="1:18" s="24" customFormat="1" ht="18.75" x14ac:dyDescent="0.3">
      <c r="A5" s="91" t="s">
        <v>74</v>
      </c>
      <c r="B5" s="91"/>
      <c r="C5" s="23">
        <v>46068</v>
      </c>
      <c r="K5" s="25"/>
    </row>
    <row r="6" spans="1:18" s="34" customFormat="1" ht="23.25" x14ac:dyDescent="0.35">
      <c r="A6" s="91" t="s">
        <v>75</v>
      </c>
      <c r="B6" s="91"/>
      <c r="C6" s="23">
        <v>47162</v>
      </c>
      <c r="K6" s="35"/>
    </row>
    <row r="7" spans="1:18" s="27" customFormat="1" ht="71.25" customHeight="1" x14ac:dyDescent="0.3">
      <c r="A7" s="92" t="s">
        <v>76</v>
      </c>
      <c r="B7" s="93"/>
      <c r="C7" s="93"/>
      <c r="D7" s="93"/>
      <c r="E7" s="93"/>
      <c r="F7" s="93"/>
      <c r="G7" s="93"/>
      <c r="H7" s="93"/>
      <c r="I7" s="93"/>
      <c r="J7" s="93"/>
      <c r="K7" s="26"/>
    </row>
    <row r="8" spans="1:18" s="33" customFormat="1" ht="60.75" x14ac:dyDescent="0.3">
      <c r="A8" s="38" t="s">
        <v>77</v>
      </c>
      <c r="B8" s="38" t="s">
        <v>78</v>
      </c>
      <c r="C8" s="38" t="s">
        <v>79</v>
      </c>
      <c r="D8" s="38" t="s">
        <v>80</v>
      </c>
      <c r="E8" s="38" t="s">
        <v>81</v>
      </c>
      <c r="F8" s="38" t="s">
        <v>9</v>
      </c>
      <c r="G8" s="38" t="s">
        <v>82</v>
      </c>
      <c r="H8" s="38" t="s">
        <v>83</v>
      </c>
      <c r="I8" s="38" t="s">
        <v>84</v>
      </c>
      <c r="J8" s="38" t="s">
        <v>85</v>
      </c>
      <c r="K8" s="38" t="s">
        <v>86</v>
      </c>
    </row>
    <row r="9" spans="1:18" s="30" customFormat="1" ht="159" customHeight="1" x14ac:dyDescent="0.25">
      <c r="A9" s="29" t="s">
        <v>11</v>
      </c>
      <c r="B9" s="29" t="s">
        <v>12</v>
      </c>
      <c r="C9" s="29" t="s">
        <v>87</v>
      </c>
      <c r="D9" s="29" t="s">
        <v>88</v>
      </c>
      <c r="E9" s="29" t="s">
        <v>89</v>
      </c>
      <c r="F9" s="29" t="s">
        <v>13</v>
      </c>
      <c r="G9" s="36">
        <f>C4+30</f>
        <v>45580</v>
      </c>
      <c r="H9" s="29" t="s">
        <v>90</v>
      </c>
      <c r="I9" s="29" t="s">
        <v>91</v>
      </c>
      <c r="J9" s="29" t="s">
        <v>198</v>
      </c>
      <c r="K9" s="29"/>
    </row>
    <row r="10" spans="1:18" s="30" customFormat="1" ht="165.75" customHeight="1" x14ac:dyDescent="0.25">
      <c r="A10" s="29" t="s">
        <v>14</v>
      </c>
      <c r="B10" s="29" t="s">
        <v>15</v>
      </c>
      <c r="C10" s="29" t="s">
        <v>92</v>
      </c>
      <c r="D10" s="29" t="s">
        <v>93</v>
      </c>
      <c r="E10" s="29" t="s">
        <v>94</v>
      </c>
      <c r="F10" s="29" t="s">
        <v>17</v>
      </c>
      <c r="G10" s="36">
        <f>G9+61</f>
        <v>45641</v>
      </c>
      <c r="H10" s="29" t="s">
        <v>95</v>
      </c>
      <c r="I10" s="29" t="s">
        <v>16</v>
      </c>
      <c r="J10" s="29" t="s">
        <v>96</v>
      </c>
      <c r="K10" s="29"/>
    </row>
    <row r="11" spans="1:18" s="30" customFormat="1" ht="279.75" customHeight="1" x14ac:dyDescent="0.25">
      <c r="A11" s="29" t="s">
        <v>18</v>
      </c>
      <c r="B11" s="29" t="s">
        <v>19</v>
      </c>
      <c r="C11" s="29" t="s">
        <v>97</v>
      </c>
      <c r="D11" s="29" t="s">
        <v>98</v>
      </c>
      <c r="E11" s="29" t="s">
        <v>99</v>
      </c>
      <c r="F11" s="29" t="s">
        <v>21</v>
      </c>
      <c r="G11" s="36">
        <f>G10+62</f>
        <v>45703</v>
      </c>
      <c r="H11" s="29" t="s">
        <v>100</v>
      </c>
      <c r="I11" s="29" t="s">
        <v>20</v>
      </c>
      <c r="J11" s="29" t="s">
        <v>101</v>
      </c>
      <c r="K11" s="29" t="s">
        <v>102</v>
      </c>
    </row>
    <row r="12" spans="1:18" s="30" customFormat="1" ht="409.5" customHeight="1" x14ac:dyDescent="0.25">
      <c r="A12" s="29" t="s">
        <v>22</v>
      </c>
      <c r="B12" s="29" t="s">
        <v>23</v>
      </c>
      <c r="C12" s="29" t="s">
        <v>103</v>
      </c>
      <c r="D12" s="29" t="s">
        <v>104</v>
      </c>
      <c r="E12" s="29" t="s">
        <v>105</v>
      </c>
      <c r="F12" s="29" t="s">
        <v>25</v>
      </c>
      <c r="G12" s="36">
        <f>G11+28</f>
        <v>45731</v>
      </c>
      <c r="H12" s="29" t="s">
        <v>106</v>
      </c>
      <c r="I12" s="29" t="s">
        <v>24</v>
      </c>
      <c r="J12" s="29" t="s">
        <v>107</v>
      </c>
      <c r="K12" s="29"/>
    </row>
    <row r="13" spans="1:18" s="30" customFormat="1" ht="408" customHeight="1" x14ac:dyDescent="0.25">
      <c r="A13" s="29" t="s">
        <v>26</v>
      </c>
      <c r="B13" s="29" t="s">
        <v>27</v>
      </c>
      <c r="C13" s="29" t="s">
        <v>108</v>
      </c>
      <c r="D13" s="29" t="s">
        <v>109</v>
      </c>
      <c r="E13" s="29" t="s">
        <v>110</v>
      </c>
      <c r="F13" s="29" t="s">
        <v>25</v>
      </c>
      <c r="G13" s="36">
        <f>G12+31</f>
        <v>45762</v>
      </c>
      <c r="H13" s="29" t="s">
        <v>111</v>
      </c>
      <c r="I13" s="29" t="s">
        <v>24</v>
      </c>
      <c r="J13" s="29" t="s">
        <v>107</v>
      </c>
      <c r="K13" s="29"/>
    </row>
    <row r="14" spans="1:18" s="30" customFormat="1" ht="238.5" customHeight="1" x14ac:dyDescent="0.25">
      <c r="A14" s="94" t="s">
        <v>28</v>
      </c>
      <c r="B14" s="29" t="s">
        <v>29</v>
      </c>
      <c r="C14" s="29" t="s">
        <v>112</v>
      </c>
      <c r="D14" s="31" t="s">
        <v>113</v>
      </c>
      <c r="E14" s="100" t="s">
        <v>114</v>
      </c>
      <c r="F14" s="94" t="s">
        <v>25</v>
      </c>
      <c r="G14" s="96">
        <f>G13+30</f>
        <v>45792</v>
      </c>
      <c r="H14" s="98" t="s">
        <v>115</v>
      </c>
      <c r="I14" s="98" t="s">
        <v>24</v>
      </c>
      <c r="J14" s="98" t="s">
        <v>107</v>
      </c>
      <c r="K14" s="32"/>
    </row>
    <row r="15" spans="1:18" s="30" customFormat="1" ht="167.25" customHeight="1" x14ac:dyDescent="0.25">
      <c r="A15" s="95"/>
      <c r="B15" s="29" t="s">
        <v>30</v>
      </c>
      <c r="C15" s="29" t="s">
        <v>116</v>
      </c>
      <c r="D15" s="31" t="s">
        <v>117</v>
      </c>
      <c r="E15" s="101"/>
      <c r="F15" s="95"/>
      <c r="G15" s="97"/>
      <c r="H15" s="99"/>
      <c r="I15" s="99"/>
      <c r="J15" s="99"/>
      <c r="K15" s="29"/>
    </row>
    <row r="16" spans="1:18" s="30" customFormat="1" ht="197.25" customHeight="1" x14ac:dyDescent="0.25">
      <c r="A16" s="94" t="s">
        <v>31</v>
      </c>
      <c r="B16" s="29" t="s">
        <v>32</v>
      </c>
      <c r="C16" s="29" t="s">
        <v>118</v>
      </c>
      <c r="D16" s="31" t="s">
        <v>119</v>
      </c>
      <c r="E16" s="100" t="s">
        <v>120</v>
      </c>
      <c r="F16" s="94" t="s">
        <v>25</v>
      </c>
      <c r="G16" s="96">
        <f>G14+31</f>
        <v>45823</v>
      </c>
      <c r="H16" s="100" t="s">
        <v>121</v>
      </c>
      <c r="I16" s="100" t="s">
        <v>24</v>
      </c>
      <c r="J16" s="100" t="s">
        <v>107</v>
      </c>
      <c r="K16" s="29"/>
    </row>
    <row r="17" spans="1:11" s="30" customFormat="1" ht="207.75" customHeight="1" x14ac:dyDescent="0.25">
      <c r="A17" s="95"/>
      <c r="B17" s="29" t="s">
        <v>33</v>
      </c>
      <c r="C17" s="29" t="s">
        <v>122</v>
      </c>
      <c r="D17" s="31" t="s">
        <v>123</v>
      </c>
      <c r="E17" s="101"/>
      <c r="F17" s="95"/>
      <c r="G17" s="97"/>
      <c r="H17" s="101"/>
      <c r="I17" s="101"/>
      <c r="J17" s="101"/>
      <c r="K17" s="29"/>
    </row>
    <row r="18" spans="1:11" s="30" customFormat="1" ht="255" customHeight="1" x14ac:dyDescent="0.25">
      <c r="A18" s="94" t="s">
        <v>34</v>
      </c>
      <c r="B18" s="29" t="s">
        <v>35</v>
      </c>
      <c r="C18" s="29" t="s">
        <v>124</v>
      </c>
      <c r="D18" s="31" t="s">
        <v>125</v>
      </c>
      <c r="E18" s="100" t="s">
        <v>126</v>
      </c>
      <c r="F18" s="94" t="s">
        <v>25</v>
      </c>
      <c r="G18" s="96">
        <f>G16+30</f>
        <v>45853</v>
      </c>
      <c r="H18" s="100" t="s">
        <v>127</v>
      </c>
      <c r="I18" s="100" t="s">
        <v>24</v>
      </c>
      <c r="J18" s="100" t="s">
        <v>107</v>
      </c>
      <c r="K18" s="29"/>
    </row>
    <row r="19" spans="1:11" s="30" customFormat="1" ht="130.5" customHeight="1" x14ac:dyDescent="0.25">
      <c r="A19" s="95"/>
      <c r="B19" s="29" t="s">
        <v>36</v>
      </c>
      <c r="C19" s="29" t="s">
        <v>128</v>
      </c>
      <c r="D19" s="31" t="s">
        <v>129</v>
      </c>
      <c r="E19" s="101"/>
      <c r="F19" s="95"/>
      <c r="G19" s="97"/>
      <c r="H19" s="101"/>
      <c r="I19" s="101"/>
      <c r="J19" s="101"/>
      <c r="K19" s="29"/>
    </row>
    <row r="20" spans="1:11" s="30" customFormat="1" ht="391.5" customHeight="1" x14ac:dyDescent="0.25">
      <c r="A20" s="29" t="s">
        <v>37</v>
      </c>
      <c r="B20" s="29" t="s">
        <v>38</v>
      </c>
      <c r="C20" s="29" t="s">
        <v>130</v>
      </c>
      <c r="D20" s="29" t="s">
        <v>131</v>
      </c>
      <c r="E20" s="29" t="s">
        <v>132</v>
      </c>
      <c r="F20" s="29" t="s">
        <v>25</v>
      </c>
      <c r="G20" s="36">
        <f>G18+31</f>
        <v>45884</v>
      </c>
      <c r="H20" s="29" t="s">
        <v>133</v>
      </c>
      <c r="I20" s="29" t="s">
        <v>24</v>
      </c>
      <c r="J20" s="29" t="s">
        <v>107</v>
      </c>
      <c r="K20" s="29"/>
    </row>
    <row r="21" spans="1:11" s="30" customFormat="1" ht="315.75" customHeight="1" x14ac:dyDescent="0.25">
      <c r="A21" s="29" t="s">
        <v>39</v>
      </c>
      <c r="B21" s="29" t="s">
        <v>40</v>
      </c>
      <c r="C21" s="29" t="s">
        <v>134</v>
      </c>
      <c r="D21" s="29" t="s">
        <v>135</v>
      </c>
      <c r="E21" s="29" t="s">
        <v>136</v>
      </c>
      <c r="F21" s="29" t="s">
        <v>42</v>
      </c>
      <c r="G21" s="36">
        <f>G18+62</f>
        <v>45915</v>
      </c>
      <c r="H21" s="29" t="s">
        <v>137</v>
      </c>
      <c r="I21" s="29" t="s">
        <v>41</v>
      </c>
      <c r="J21" s="29" t="s">
        <v>138</v>
      </c>
      <c r="K21" s="29"/>
    </row>
    <row r="22" spans="1:11" s="30" customFormat="1" ht="185.25" customHeight="1" x14ac:dyDescent="0.25">
      <c r="A22" s="29" t="s">
        <v>43</v>
      </c>
      <c r="B22" s="29" t="s">
        <v>44</v>
      </c>
      <c r="C22" s="29" t="s">
        <v>139</v>
      </c>
      <c r="D22" s="29" t="s">
        <v>140</v>
      </c>
      <c r="E22" s="29" t="s">
        <v>141</v>
      </c>
      <c r="F22" s="29" t="s">
        <v>46</v>
      </c>
      <c r="G22" s="36">
        <f>G18+92</f>
        <v>45945</v>
      </c>
      <c r="H22" s="29" t="s">
        <v>142</v>
      </c>
      <c r="I22" s="29" t="s">
        <v>45</v>
      </c>
      <c r="J22" s="29" t="s">
        <v>143</v>
      </c>
      <c r="K22" s="29"/>
    </row>
    <row r="23" spans="1:11" s="30" customFormat="1" ht="409.5" customHeight="1" x14ac:dyDescent="0.25">
      <c r="A23" s="29" t="s">
        <v>47</v>
      </c>
      <c r="B23" s="29" t="s">
        <v>48</v>
      </c>
      <c r="C23" s="29" t="s">
        <v>144</v>
      </c>
      <c r="D23" s="29" t="s">
        <v>145</v>
      </c>
      <c r="E23" s="29" t="s">
        <v>146</v>
      </c>
      <c r="F23" s="29" t="s">
        <v>50</v>
      </c>
      <c r="G23" s="36">
        <f>G22+31</f>
        <v>45976</v>
      </c>
      <c r="H23" s="29" t="s">
        <v>147</v>
      </c>
      <c r="I23" s="29" t="s">
        <v>49</v>
      </c>
      <c r="J23" s="29" t="s">
        <v>148</v>
      </c>
      <c r="K23" s="29"/>
    </row>
    <row r="24" spans="1:11" s="30" customFormat="1" ht="400.5" customHeight="1" x14ac:dyDescent="0.25">
      <c r="A24" s="29" t="s">
        <v>51</v>
      </c>
      <c r="B24" s="29" t="s">
        <v>52</v>
      </c>
      <c r="C24" s="29" t="s">
        <v>149</v>
      </c>
      <c r="D24" s="29" t="s">
        <v>150</v>
      </c>
      <c r="E24" s="29" t="s">
        <v>151</v>
      </c>
      <c r="F24" s="29" t="s">
        <v>53</v>
      </c>
      <c r="G24" s="36">
        <f>G23+61</f>
        <v>46037</v>
      </c>
      <c r="H24" s="29" t="s">
        <v>152</v>
      </c>
      <c r="I24" s="29" t="s">
        <v>24</v>
      </c>
      <c r="J24" s="29" t="s">
        <v>107</v>
      </c>
      <c r="K24" s="29"/>
    </row>
    <row r="25" spans="1:11" s="30" customFormat="1" ht="147.75" customHeight="1" x14ac:dyDescent="0.25">
      <c r="A25" s="29" t="s">
        <v>54</v>
      </c>
      <c r="B25" s="29" t="s">
        <v>55</v>
      </c>
      <c r="C25" s="29" t="s">
        <v>153</v>
      </c>
      <c r="D25" s="29" t="s">
        <v>154</v>
      </c>
      <c r="E25" s="29" t="s">
        <v>155</v>
      </c>
      <c r="F25" s="29" t="s">
        <v>56</v>
      </c>
      <c r="G25" s="36">
        <f>G23+92</f>
        <v>46068</v>
      </c>
      <c r="H25" s="29" t="s">
        <v>156</v>
      </c>
      <c r="I25" s="29" t="s">
        <v>91</v>
      </c>
      <c r="J25" s="29" t="s">
        <v>157</v>
      </c>
      <c r="K25" s="29"/>
    </row>
    <row r="26" spans="1:11" s="30" customFormat="1" ht="348" customHeight="1" x14ac:dyDescent="0.25">
      <c r="A26" s="29" t="s">
        <v>57</v>
      </c>
      <c r="B26" s="29" t="s">
        <v>58</v>
      </c>
      <c r="C26" s="29" t="s">
        <v>158</v>
      </c>
      <c r="D26" s="29" t="s">
        <v>159</v>
      </c>
      <c r="E26" s="29" t="s">
        <v>160</v>
      </c>
      <c r="F26" s="29" t="s">
        <v>60</v>
      </c>
      <c r="G26" s="36">
        <f>G23+92</f>
        <v>46068</v>
      </c>
      <c r="H26" s="29" t="s">
        <v>161</v>
      </c>
      <c r="I26" s="29" t="s">
        <v>59</v>
      </c>
      <c r="J26" s="29" t="s">
        <v>162</v>
      </c>
      <c r="K26" s="29"/>
    </row>
    <row r="27" spans="1:11" s="30" customFormat="1" ht="366" customHeight="1" x14ac:dyDescent="0.25">
      <c r="A27" s="29" t="s">
        <v>61</v>
      </c>
      <c r="B27" s="29" t="s">
        <v>62</v>
      </c>
      <c r="C27" s="29" t="s">
        <v>163</v>
      </c>
      <c r="D27" s="29" t="s">
        <v>164</v>
      </c>
      <c r="E27" s="29" t="s">
        <v>165</v>
      </c>
      <c r="F27" s="29" t="s">
        <v>63</v>
      </c>
      <c r="G27" s="36" t="s">
        <v>166</v>
      </c>
      <c r="H27" s="29" t="s">
        <v>167</v>
      </c>
      <c r="I27" s="29" t="s">
        <v>168</v>
      </c>
      <c r="J27" s="29" t="s">
        <v>169</v>
      </c>
      <c r="K27" s="29"/>
    </row>
    <row r="28" spans="1:11" s="24" customFormat="1" ht="18.75" x14ac:dyDescent="0.3">
      <c r="C28" s="28"/>
      <c r="G28" s="37"/>
      <c r="K28" s="28"/>
    </row>
    <row r="29" spans="1:11" s="24" customFormat="1" ht="18.75" x14ac:dyDescent="0.3">
      <c r="C29" s="28"/>
      <c r="G29" s="37"/>
      <c r="K29" s="28"/>
    </row>
  </sheetData>
  <sheetProtection algorithmName="SHA-512" hashValue="vJNUAECfRUhAwBc1idW2B+DyOIc/zoBmxVYfTtRTMlLaYXDxNwAomWDDLlo5aIFYjZJTl+XFrnBI1FBgZTo8fw==" saltValue="+9az/Jee44y2xBUYEYunHg==" spinCount="100000" sheet="1" objects="1" scenarios="1"/>
  <mergeCells count="28">
    <mergeCell ref="H16:H17"/>
    <mergeCell ref="H18:H19"/>
    <mergeCell ref="I14:I15"/>
    <mergeCell ref="J14:J15"/>
    <mergeCell ref="I16:I17"/>
    <mergeCell ref="J16:J17"/>
    <mergeCell ref="I18:I19"/>
    <mergeCell ref="J18:J19"/>
    <mergeCell ref="A16:A17"/>
    <mergeCell ref="F16:F17"/>
    <mergeCell ref="G16:G17"/>
    <mergeCell ref="A18:A19"/>
    <mergeCell ref="G18:G19"/>
    <mergeCell ref="F18:F19"/>
    <mergeCell ref="E16:E17"/>
    <mergeCell ref="E18:E19"/>
    <mergeCell ref="A7:J7"/>
    <mergeCell ref="A14:A15"/>
    <mergeCell ref="F14:F15"/>
    <mergeCell ref="G14:G15"/>
    <mergeCell ref="H14:H15"/>
    <mergeCell ref="E14:E15"/>
    <mergeCell ref="A5:B5"/>
    <mergeCell ref="A4:B4"/>
    <mergeCell ref="A6:B6"/>
    <mergeCell ref="A3:F3"/>
    <mergeCell ref="A1:K1"/>
    <mergeCell ref="A2:K2"/>
  </mergeCells>
  <pageMargins left="0.7" right="0.7" top="0.75" bottom="0.75" header="0.3" footer="0.3"/>
  <pageSetup paperSize="5" scale="42"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6C5A3-D899-4744-9B98-EB9FCABA07D9}">
  <dimension ref="A1:F25"/>
  <sheetViews>
    <sheetView workbookViewId="0">
      <selection sqref="A1:F1"/>
    </sheetView>
  </sheetViews>
  <sheetFormatPr defaultRowHeight="15" x14ac:dyDescent="0.25"/>
  <cols>
    <col min="1" max="1" width="26.7109375" customWidth="1"/>
    <col min="2" max="2" width="10.5703125" customWidth="1"/>
    <col min="3" max="3" width="13.140625" customWidth="1"/>
    <col min="4" max="4" width="39.85546875" customWidth="1"/>
    <col min="5" max="5" width="14.42578125" customWidth="1"/>
    <col min="6" max="6" width="17.5703125" customWidth="1"/>
  </cols>
  <sheetData>
    <row r="1" spans="1:6" x14ac:dyDescent="0.25">
      <c r="A1" s="106" t="s">
        <v>170</v>
      </c>
      <c r="B1" s="106"/>
      <c r="C1" s="106"/>
      <c r="D1" s="106"/>
      <c r="E1" s="106"/>
      <c r="F1" s="106"/>
    </row>
    <row r="2" spans="1:6" x14ac:dyDescent="0.25">
      <c r="A2" s="42"/>
      <c r="B2" s="42"/>
      <c r="C2" s="42"/>
      <c r="D2" s="42"/>
      <c r="E2" s="42"/>
      <c r="F2" s="42"/>
    </row>
    <row r="3" spans="1:6" x14ac:dyDescent="0.25">
      <c r="A3" s="44"/>
      <c r="B3" s="44"/>
      <c r="C3" s="42"/>
      <c r="D3" s="44"/>
      <c r="E3" s="45"/>
      <c r="F3" s="45"/>
    </row>
    <row r="4" spans="1:6" x14ac:dyDescent="0.25">
      <c r="A4" s="107" t="s">
        <v>171</v>
      </c>
      <c r="B4" s="109" t="s">
        <v>172</v>
      </c>
      <c r="C4" s="109" t="s">
        <v>173</v>
      </c>
      <c r="D4" s="107" t="s">
        <v>174</v>
      </c>
      <c r="E4" s="111" t="s">
        <v>175</v>
      </c>
      <c r="F4" s="109" t="s">
        <v>176</v>
      </c>
    </row>
    <row r="5" spans="1:6" x14ac:dyDescent="0.25">
      <c r="A5" s="108"/>
      <c r="B5" s="110"/>
      <c r="C5" s="110"/>
      <c r="D5" s="108"/>
      <c r="E5" s="112"/>
      <c r="F5" s="110"/>
    </row>
    <row r="6" spans="1:6" x14ac:dyDescent="0.25">
      <c r="A6" s="102"/>
      <c r="B6" s="46" t="s">
        <v>177</v>
      </c>
      <c r="C6" s="46" t="s">
        <v>178</v>
      </c>
      <c r="D6" s="102"/>
      <c r="E6" s="103"/>
      <c r="F6" s="103"/>
    </row>
    <row r="7" spans="1:6" ht="22.5" x14ac:dyDescent="0.25">
      <c r="A7" s="105"/>
      <c r="B7" s="47" t="s">
        <v>179</v>
      </c>
      <c r="C7" s="47" t="s">
        <v>180</v>
      </c>
      <c r="D7" s="102"/>
      <c r="E7" s="104"/>
      <c r="F7" s="104"/>
    </row>
    <row r="8" spans="1:6" x14ac:dyDescent="0.25">
      <c r="A8" s="102"/>
      <c r="B8" s="46" t="s">
        <v>177</v>
      </c>
      <c r="C8" s="46" t="s">
        <v>178</v>
      </c>
      <c r="D8" s="102"/>
      <c r="E8" s="103"/>
      <c r="F8" s="103"/>
    </row>
    <row r="9" spans="1:6" ht="22.5" x14ac:dyDescent="0.25">
      <c r="A9" s="102"/>
      <c r="B9" s="47" t="s">
        <v>179</v>
      </c>
      <c r="C9" s="47" t="s">
        <v>180</v>
      </c>
      <c r="D9" s="102"/>
      <c r="E9" s="104"/>
      <c r="F9" s="104"/>
    </row>
    <row r="10" spans="1:6" x14ac:dyDescent="0.25">
      <c r="A10" s="102"/>
      <c r="B10" s="46" t="s">
        <v>177</v>
      </c>
      <c r="C10" s="46" t="s">
        <v>178</v>
      </c>
      <c r="D10" s="102"/>
      <c r="E10" s="103"/>
      <c r="F10" s="103"/>
    </row>
    <row r="11" spans="1:6" ht="22.5" x14ac:dyDescent="0.25">
      <c r="A11" s="102"/>
      <c r="B11" s="47" t="s">
        <v>179</v>
      </c>
      <c r="C11" s="47" t="s">
        <v>180</v>
      </c>
      <c r="D11" s="102"/>
      <c r="E11" s="104"/>
      <c r="F11" s="104"/>
    </row>
    <row r="12" spans="1:6" x14ac:dyDescent="0.25">
      <c r="A12" s="102"/>
      <c r="B12" s="46" t="s">
        <v>177</v>
      </c>
      <c r="C12" s="46" t="s">
        <v>178</v>
      </c>
      <c r="D12" s="102"/>
      <c r="E12" s="103"/>
      <c r="F12" s="103"/>
    </row>
    <row r="13" spans="1:6" ht="22.5" x14ac:dyDescent="0.25">
      <c r="A13" s="102"/>
      <c r="B13" s="47" t="s">
        <v>179</v>
      </c>
      <c r="C13" s="47" t="s">
        <v>180</v>
      </c>
      <c r="D13" s="102"/>
      <c r="E13" s="104"/>
      <c r="F13" s="104"/>
    </row>
    <row r="14" spans="1:6" x14ac:dyDescent="0.25">
      <c r="A14" s="102"/>
      <c r="B14" s="46" t="s">
        <v>177</v>
      </c>
      <c r="C14" s="46" t="s">
        <v>178</v>
      </c>
      <c r="D14" s="102"/>
      <c r="E14" s="103"/>
      <c r="F14" s="103"/>
    </row>
    <row r="15" spans="1:6" ht="22.5" x14ac:dyDescent="0.25">
      <c r="A15" s="102"/>
      <c r="B15" s="47" t="s">
        <v>179</v>
      </c>
      <c r="C15" s="47" t="s">
        <v>180</v>
      </c>
      <c r="D15" s="102"/>
      <c r="E15" s="104"/>
      <c r="F15" s="104"/>
    </row>
    <row r="16" spans="1:6" x14ac:dyDescent="0.25">
      <c r="A16" s="102"/>
      <c r="B16" s="46" t="s">
        <v>177</v>
      </c>
      <c r="C16" s="46" t="s">
        <v>178</v>
      </c>
      <c r="D16" s="102"/>
      <c r="E16" s="103"/>
      <c r="F16" s="103"/>
    </row>
    <row r="17" spans="1:6" ht="22.5" x14ac:dyDescent="0.25">
      <c r="A17" s="102"/>
      <c r="B17" s="47" t="s">
        <v>179</v>
      </c>
      <c r="C17" s="47" t="s">
        <v>180</v>
      </c>
      <c r="D17" s="102"/>
      <c r="E17" s="104"/>
      <c r="F17" s="104"/>
    </row>
    <row r="18" spans="1:6" x14ac:dyDescent="0.25">
      <c r="A18" s="102"/>
      <c r="B18" s="46" t="s">
        <v>177</v>
      </c>
      <c r="C18" s="46" t="s">
        <v>178</v>
      </c>
      <c r="D18" s="102"/>
      <c r="E18" s="103"/>
      <c r="F18" s="103"/>
    </row>
    <row r="19" spans="1:6" ht="22.5" x14ac:dyDescent="0.25">
      <c r="A19" s="102"/>
      <c r="B19" s="47" t="s">
        <v>179</v>
      </c>
      <c r="C19" s="47" t="s">
        <v>180</v>
      </c>
      <c r="D19" s="102"/>
      <c r="E19" s="104"/>
      <c r="F19" s="104"/>
    </row>
    <row r="20" spans="1:6" x14ac:dyDescent="0.25">
      <c r="A20" s="48"/>
      <c r="B20" s="49"/>
      <c r="C20" s="49"/>
      <c r="D20" s="50"/>
      <c r="E20" s="51" t="s">
        <v>181</v>
      </c>
      <c r="F20" s="52">
        <f>SUM(F6:F19)</f>
        <v>0</v>
      </c>
    </row>
    <row r="21" spans="1:6" x14ac:dyDescent="0.25">
      <c r="A21" s="48"/>
      <c r="B21" s="49"/>
      <c r="C21" s="49"/>
      <c r="D21" s="50"/>
      <c r="E21" s="51" t="s">
        <v>182</v>
      </c>
      <c r="F21" s="52">
        <f>'Cost Proposal - Summary'!D27</f>
        <v>0</v>
      </c>
    </row>
    <row r="22" spans="1:6" x14ac:dyDescent="0.25">
      <c r="A22" s="48"/>
      <c r="B22" s="49"/>
      <c r="C22" s="49"/>
      <c r="D22" s="50"/>
      <c r="E22" s="51" t="s">
        <v>183</v>
      </c>
      <c r="F22" s="53" t="e">
        <f>F20/F21</f>
        <v>#DIV/0!</v>
      </c>
    </row>
    <row r="23" spans="1:6" x14ac:dyDescent="0.25">
      <c r="A23" s="54" t="s">
        <v>184</v>
      </c>
      <c r="B23" s="45"/>
      <c r="C23" s="45"/>
      <c r="D23" s="45"/>
      <c r="E23" s="45"/>
      <c r="F23" s="45"/>
    </row>
    <row r="24" spans="1:6" x14ac:dyDescent="0.25">
      <c r="A24" s="54"/>
      <c r="B24" s="45"/>
      <c r="C24" s="45"/>
      <c r="D24" s="45"/>
      <c r="E24" s="45"/>
      <c r="F24" s="45"/>
    </row>
    <row r="25" spans="1:6" x14ac:dyDescent="0.25">
      <c r="A25" s="54" t="s">
        <v>185</v>
      </c>
      <c r="B25" s="45"/>
      <c r="C25" s="45"/>
      <c r="D25" s="45"/>
      <c r="E25" s="45"/>
      <c r="F25" s="45"/>
    </row>
  </sheetData>
  <sheetProtection algorithmName="SHA-512" hashValue="tGmdF8R67GBUy6f22Wn06xBcwoh5mKFO65/em7lQ1i+OoXOqmsDf1KDqgiCghqKJl8TaG+wKBhys88nF/6nzrA==" saltValue="YeezblDmWwMP8VDo+qgDwA==" spinCount="100000" sheet="1" objects="1" scenarios="1"/>
  <mergeCells count="35">
    <mergeCell ref="A1:F1"/>
    <mergeCell ref="A4:A5"/>
    <mergeCell ref="B4:B5"/>
    <mergeCell ref="C4:C5"/>
    <mergeCell ref="D4:D5"/>
    <mergeCell ref="E4:E5"/>
    <mergeCell ref="F4:F5"/>
    <mergeCell ref="A6:A7"/>
    <mergeCell ref="D6:D7"/>
    <mergeCell ref="E6:E7"/>
    <mergeCell ref="F6:F7"/>
    <mergeCell ref="A8:A9"/>
    <mergeCell ref="D8:D9"/>
    <mergeCell ref="E8:E9"/>
    <mergeCell ref="F8:F9"/>
    <mergeCell ref="A10:A11"/>
    <mergeCell ref="D10:D11"/>
    <mergeCell ref="E10:E11"/>
    <mergeCell ref="F10:F11"/>
    <mergeCell ref="A12:A13"/>
    <mergeCell ref="D12:D13"/>
    <mergeCell ref="E12:E13"/>
    <mergeCell ref="F12:F13"/>
    <mergeCell ref="A18:A19"/>
    <mergeCell ref="D18:D19"/>
    <mergeCell ref="E18:E19"/>
    <mergeCell ref="F18:F19"/>
    <mergeCell ref="A14:A15"/>
    <mergeCell ref="D14:D15"/>
    <mergeCell ref="E14:E15"/>
    <mergeCell ref="F14:F15"/>
    <mergeCell ref="A16:A17"/>
    <mergeCell ref="D16:D17"/>
    <mergeCell ref="E16:E17"/>
    <mergeCell ref="F16:F17"/>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324B6-803C-4145-8BAC-DB273DC6B3B4}">
  <dimension ref="A1:D30"/>
  <sheetViews>
    <sheetView workbookViewId="0">
      <selection sqref="A1:D1"/>
    </sheetView>
  </sheetViews>
  <sheetFormatPr defaultRowHeight="15" x14ac:dyDescent="0.25"/>
  <cols>
    <col min="1" max="1" width="33.5703125" customWidth="1"/>
    <col min="2" max="2" width="35.5703125" customWidth="1"/>
    <col min="3" max="3" width="22" customWidth="1"/>
    <col min="4" max="4" width="20.7109375" customWidth="1"/>
  </cols>
  <sheetData>
    <row r="1" spans="1:4" x14ac:dyDescent="0.25">
      <c r="A1" s="106" t="s">
        <v>186</v>
      </c>
      <c r="B1" s="106"/>
      <c r="C1" s="106"/>
      <c r="D1" s="106"/>
    </row>
    <row r="2" spans="1:4" x14ac:dyDescent="0.25">
      <c r="A2" s="42"/>
      <c r="B2" s="42"/>
      <c r="C2" s="42"/>
      <c r="D2" s="42"/>
    </row>
    <row r="3" spans="1:4" x14ac:dyDescent="0.25">
      <c r="A3" s="43"/>
      <c r="B3" s="42"/>
      <c r="C3" s="42"/>
      <c r="D3" s="42"/>
    </row>
    <row r="4" spans="1:4" x14ac:dyDescent="0.25">
      <c r="A4" s="55" t="s">
        <v>187</v>
      </c>
      <c r="B4" s="42"/>
      <c r="C4" s="42"/>
      <c r="D4" s="42"/>
    </row>
    <row r="5" spans="1:4" x14ac:dyDescent="0.25">
      <c r="A5" s="44"/>
      <c r="B5" s="44"/>
      <c r="C5" s="45"/>
      <c r="D5" s="45"/>
    </row>
    <row r="6" spans="1:4" x14ac:dyDescent="0.25">
      <c r="A6" s="107" t="s">
        <v>188</v>
      </c>
      <c r="B6" s="107" t="s">
        <v>189</v>
      </c>
      <c r="C6" s="111" t="s">
        <v>175</v>
      </c>
      <c r="D6" s="109" t="s">
        <v>190</v>
      </c>
    </row>
    <row r="7" spans="1:4" x14ac:dyDescent="0.25">
      <c r="A7" s="108"/>
      <c r="B7" s="108"/>
      <c r="C7" s="112"/>
      <c r="D7" s="110"/>
    </row>
    <row r="8" spans="1:4" x14ac:dyDescent="0.25">
      <c r="A8" s="56"/>
      <c r="B8" s="61"/>
      <c r="C8" s="57"/>
      <c r="D8" s="57"/>
    </row>
    <row r="9" spans="1:4" x14ac:dyDescent="0.25">
      <c r="A9" s="56"/>
      <c r="B9" s="61"/>
      <c r="C9" s="58"/>
      <c r="D9" s="58"/>
    </row>
    <row r="10" spans="1:4" x14ac:dyDescent="0.25">
      <c r="A10" s="56"/>
      <c r="B10" s="61"/>
      <c r="C10" s="57"/>
      <c r="D10" s="57"/>
    </row>
    <row r="11" spans="1:4" x14ac:dyDescent="0.25">
      <c r="A11" s="56"/>
      <c r="B11" s="61"/>
      <c r="C11" s="57"/>
      <c r="D11" s="57"/>
    </row>
    <row r="12" spans="1:4" x14ac:dyDescent="0.25">
      <c r="A12" s="56"/>
      <c r="B12" s="61"/>
      <c r="C12" s="57"/>
      <c r="D12" s="57"/>
    </row>
    <row r="13" spans="1:4" x14ac:dyDescent="0.25">
      <c r="A13" s="56"/>
      <c r="B13" s="61"/>
      <c r="C13" s="57"/>
      <c r="D13" s="57"/>
    </row>
    <row r="14" spans="1:4" x14ac:dyDescent="0.25">
      <c r="A14" s="48"/>
      <c r="B14" s="50"/>
      <c r="C14" s="51" t="s">
        <v>191</v>
      </c>
      <c r="D14" s="59">
        <f>SUM(D8:D13)</f>
        <v>0</v>
      </c>
    </row>
    <row r="15" spans="1:4" x14ac:dyDescent="0.25">
      <c r="A15" s="48"/>
      <c r="B15" s="50"/>
      <c r="C15" s="51" t="s">
        <v>192</v>
      </c>
      <c r="D15" s="59">
        <f>'Cost Proposal - Summary'!D27</f>
        <v>0</v>
      </c>
    </row>
    <row r="16" spans="1:4" x14ac:dyDescent="0.25">
      <c r="A16" s="48"/>
      <c r="B16" s="50"/>
      <c r="C16" s="51" t="s">
        <v>193</v>
      </c>
      <c r="D16" s="60" t="e">
        <f>D14/D15</f>
        <v>#DIV/0!</v>
      </c>
    </row>
    <row r="17" spans="1:4" x14ac:dyDescent="0.25">
      <c r="A17" s="54"/>
      <c r="B17" s="45"/>
      <c r="C17" s="45"/>
      <c r="D17" s="45"/>
    </row>
    <row r="18" spans="1:4" x14ac:dyDescent="0.25">
      <c r="A18" s="55" t="s">
        <v>194</v>
      </c>
      <c r="B18" s="42"/>
      <c r="C18" s="42"/>
      <c r="D18" s="42"/>
    </row>
    <row r="19" spans="1:4" x14ac:dyDescent="0.25">
      <c r="A19" s="44"/>
      <c r="B19" s="44"/>
      <c r="C19" s="45"/>
      <c r="D19" s="45"/>
    </row>
    <row r="20" spans="1:4" x14ac:dyDescent="0.25">
      <c r="A20" s="107" t="s">
        <v>188</v>
      </c>
      <c r="B20" s="107" t="s">
        <v>189</v>
      </c>
      <c r="C20" s="111" t="s">
        <v>175</v>
      </c>
      <c r="D20" s="109" t="s">
        <v>190</v>
      </c>
    </row>
    <row r="21" spans="1:4" x14ac:dyDescent="0.25">
      <c r="A21" s="108"/>
      <c r="B21" s="108"/>
      <c r="C21" s="112"/>
      <c r="D21" s="110"/>
    </row>
    <row r="22" spans="1:4" x14ac:dyDescent="0.25">
      <c r="A22" s="56"/>
      <c r="B22" s="61"/>
      <c r="C22" s="57"/>
      <c r="D22" s="57"/>
    </row>
    <row r="23" spans="1:4" x14ac:dyDescent="0.25">
      <c r="A23" s="56"/>
      <c r="B23" s="61"/>
      <c r="C23" s="57"/>
      <c r="D23" s="57"/>
    </row>
    <row r="24" spans="1:4" x14ac:dyDescent="0.25">
      <c r="A24" s="56"/>
      <c r="B24" s="61"/>
      <c r="C24" s="57"/>
      <c r="D24" s="57"/>
    </row>
    <row r="25" spans="1:4" x14ac:dyDescent="0.25">
      <c r="A25" s="56"/>
      <c r="B25" s="61"/>
      <c r="C25" s="57"/>
      <c r="D25" s="57"/>
    </row>
    <row r="26" spans="1:4" x14ac:dyDescent="0.25">
      <c r="A26" s="56"/>
      <c r="B26" s="61"/>
      <c r="C26" s="57"/>
      <c r="D26" s="57"/>
    </row>
    <row r="27" spans="1:4" x14ac:dyDescent="0.25">
      <c r="A27" s="56"/>
      <c r="B27" s="61"/>
      <c r="C27" s="57"/>
      <c r="D27" s="57"/>
    </row>
    <row r="28" spans="1:4" x14ac:dyDescent="0.25">
      <c r="A28" s="48"/>
      <c r="B28" s="50"/>
      <c r="C28" s="51" t="s">
        <v>195</v>
      </c>
      <c r="D28" s="59">
        <f>SUM(D22:D27)</f>
        <v>0</v>
      </c>
    </row>
    <row r="29" spans="1:4" x14ac:dyDescent="0.25">
      <c r="A29" s="48"/>
      <c r="B29" s="50"/>
      <c r="C29" s="51" t="s">
        <v>192</v>
      </c>
      <c r="D29" s="59">
        <f>'Cost Proposal - Summary'!D27</f>
        <v>0</v>
      </c>
    </row>
    <row r="30" spans="1:4" x14ac:dyDescent="0.25">
      <c r="A30" s="48"/>
      <c r="B30" s="50"/>
      <c r="C30" s="51" t="s">
        <v>196</v>
      </c>
      <c r="D30" s="60" t="e">
        <f>D28/D29</f>
        <v>#DIV/0!</v>
      </c>
    </row>
  </sheetData>
  <sheetProtection algorithmName="SHA-512" hashValue="SNbt7MIrTgDwUrzYTGQimOOwyi7ppjRFXP4fwYth+Qg2GdjYuqjbSDMZm1TLVPL7sXBESWstXrJamHX0ajLIjg==" saltValue="cp/SOa8kr3sCLGGk1VH67Q==" spinCount="100000" sheet="1" objects="1" scenarios="1"/>
  <mergeCells count="9">
    <mergeCell ref="A20:A21"/>
    <mergeCell ref="B20:B21"/>
    <mergeCell ref="C20:C21"/>
    <mergeCell ref="D20:D21"/>
    <mergeCell ref="A1:D1"/>
    <mergeCell ref="A6:A7"/>
    <mergeCell ref="B6:B7"/>
    <mergeCell ref="C6:C7"/>
    <mergeCell ref="D6:D7"/>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13D44DB29EEA42809C11A1BB60DFBD" ma:contentTypeVersion="17" ma:contentTypeDescription="Create a new document." ma:contentTypeScope="" ma:versionID="ab2e6a7ba323d1bf742119246d19da62">
  <xsd:schema xmlns:xsd="http://www.w3.org/2001/XMLSchema" xmlns:xs="http://www.w3.org/2001/XMLSchema" xmlns:p="http://schemas.microsoft.com/office/2006/metadata/properties" xmlns:ns2="44713482-6b25-471f-80ce-ed385bb094b3" xmlns:ns3="e6c31c48-18b1-4865-a194-90475d761567" targetNamespace="http://schemas.microsoft.com/office/2006/metadata/properties" ma:root="true" ma:fieldsID="76f7bacaba8206e9f6592292a1e9d624" ns2:_="" ns3:_="">
    <xsd:import namespace="44713482-6b25-471f-80ce-ed385bb094b3"/>
    <xsd:import namespace="e6c31c48-18b1-4865-a194-90475d7615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omme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713482-6b25-471f-80ce-ed385bb094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s" ma:index="12" nillable="true" ma:displayName="Comments" ma:format="Dropdown" ma:internalName="Comments">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4ff23e3-e101-494d-9ca5-fbd6357367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c31c48-18b1-4865-a194-90475d76156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a0c6082b-1f76-427d-8412-ae085c39e8de}" ma:internalName="TaxCatchAll" ma:showField="CatchAllData" ma:web="e6c31c48-18b1-4865-a194-90475d7615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44713482-6b25-471f-80ce-ed385bb094b3" xsi:nil="true"/>
    <TaxCatchAll xmlns="e6c31c48-18b1-4865-a194-90475d761567" xsi:nil="true"/>
    <lcf76f155ced4ddcb4097134ff3c332f xmlns="44713482-6b25-471f-80ce-ed385bb094b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430F386-E06D-43A9-AE26-3398A6877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713482-6b25-471f-80ce-ed385bb094b3"/>
    <ds:schemaRef ds:uri="e6c31c48-18b1-4865-a194-90475d761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BA78CF-BD33-4C43-BB08-01389BADE929}">
  <ds:schemaRefs>
    <ds:schemaRef ds:uri="http://schemas.microsoft.com/sharepoint/v3/contenttype/forms"/>
  </ds:schemaRefs>
</ds:datastoreItem>
</file>

<file path=customXml/itemProps3.xml><?xml version="1.0" encoding="utf-8"?>
<ds:datastoreItem xmlns:ds="http://schemas.openxmlformats.org/officeDocument/2006/customXml" ds:itemID="{2D900B45-8F0B-420C-9154-51E6139322ED}">
  <ds:schemaRefs>
    <ds:schemaRef ds:uri="44713482-6b25-471f-80ce-ed385bb094b3"/>
    <ds:schemaRef ds:uri="http://purl.org/dc/terms/"/>
    <ds:schemaRef ds:uri="http://www.w3.org/XML/1998/namespace"/>
    <ds:schemaRef ds:uri="e6c31c48-18b1-4865-a194-90475d761567"/>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Cost Proposal - Summary</vt:lpstr>
      <vt:lpstr>Detailed view</vt:lpstr>
      <vt:lpstr>Subcontracting</vt:lpstr>
      <vt:lpstr>MWBE</vt:lpstr>
    </vt:vector>
  </TitlesOfParts>
  <Manager/>
  <Company>New York State Education Department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24-023 Cost Proposal workbook</dc:title>
  <dc:subject/>
  <dc:creator>New York State Education Department</dc:creator>
  <cp:keywords/>
  <dc:description/>
  <cp:lastModifiedBy>Jessica Hartjen</cp:lastModifiedBy>
  <cp:revision/>
  <cp:lastPrinted>2024-04-22T17:58:14Z</cp:lastPrinted>
  <dcterms:created xsi:type="dcterms:W3CDTF">2024-03-01T17:34:57Z</dcterms:created>
  <dcterms:modified xsi:type="dcterms:W3CDTF">2024-05-03T19:18:48Z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0x0101005613D44DB29EEA42809C11A1BB60DFBD</vt:lpwstr>
  </property>
  <property fmtid="{D5CDD505-2E9C-101B-9397-08002B2CF9AE}" pid="3" name="MediaServiceImageTags">
    <vt:lpwstr/>
  </property>
</Properties>
</file>