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66925"/>
  <mc:AlternateContent xmlns:mc="http://schemas.openxmlformats.org/markup-compatibility/2006">
    <mc:Choice Requires="x15">
      <x15ac:absPath xmlns:x15ac="http://schemas.microsoft.com/office/spreadsheetml/2010/11/ac" url="Y:\websites\Internet\EMSC32\accountability\allocations\1819\"/>
    </mc:Choice>
  </mc:AlternateContent>
  <xr:revisionPtr revIDLastSave="0" documentId="13_ncr:1_{E63726F9-CF9E-411B-B18E-22360A19C222}" xr6:coauthVersionLast="34" xr6:coauthVersionMax="34" xr10:uidLastSave="{00000000-0000-0000-0000-000000000000}"/>
  <bookViews>
    <workbookView xWindow="0" yWindow="0" windowWidth="28800" windowHeight="12372" xr2:uid="{5EA0C142-C009-42E8-8354-C054573D51A0}"/>
  </bookViews>
  <sheets>
    <sheet name="Charter Schools" sheetId="16" r:id="rId1"/>
    <sheet name="School Districts" sheetId="15" r:id="rId2"/>
    <sheet name="2018-19 TITLE IV-A" sheetId="17" state="hidden" r:id="rId3"/>
  </sheets>
  <definedNames>
    <definedName name="_xlnm._FilterDatabase" localSheetId="0" hidden="1">'Charter Schools'!$A$2:$L$277</definedName>
    <definedName name="_xlnm._FilterDatabase" localSheetId="1" hidden="1">'School Districts'!$A$2:$L$689</definedName>
    <definedName name="_xlnm.Print_Titles" localSheetId="0">'Charter Schools'!$1:$2</definedName>
    <definedName name="_xlnm.Print_Titles" localSheetId="1">'School Districts'!$1:$2</definedName>
  </definedNames>
  <calcPr calcId="17902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00" i="15" l="1"/>
  <c r="G700" i="15"/>
  <c r="L700" i="15"/>
  <c r="B700" i="15"/>
  <c r="C691" i="15"/>
  <c r="G691" i="15"/>
  <c r="B691" i="15"/>
  <c r="E691" i="15" s="1"/>
  <c r="C279" i="16"/>
  <c r="G279" i="16"/>
  <c r="B279" i="16"/>
  <c r="L4" i="16" l="1"/>
  <c r="L5" i="16"/>
  <c r="L6" i="16"/>
  <c r="L7" i="16"/>
  <c r="L8" i="16"/>
  <c r="L9" i="16"/>
  <c r="L10" i="16"/>
  <c r="L11" i="16"/>
  <c r="L12" i="16"/>
  <c r="L13" i="16"/>
  <c r="L14" i="16"/>
  <c r="L15" i="16"/>
  <c r="L16" i="16"/>
  <c r="L17" i="16"/>
  <c r="L18" i="16"/>
  <c r="L19" i="16"/>
  <c r="L20" i="16"/>
  <c r="L21" i="16"/>
  <c r="L22" i="16"/>
  <c r="L23" i="16"/>
  <c r="L24" i="16"/>
  <c r="L25" i="16"/>
  <c r="L26" i="16"/>
  <c r="L27" i="16"/>
  <c r="L28" i="16"/>
  <c r="L29" i="16"/>
  <c r="L30" i="16"/>
  <c r="L31" i="16"/>
  <c r="L32" i="16"/>
  <c r="L33" i="16"/>
  <c r="L34" i="16"/>
  <c r="L35" i="16"/>
  <c r="L36" i="16"/>
  <c r="L37" i="16"/>
  <c r="L38" i="16"/>
  <c r="L39" i="16"/>
  <c r="L40" i="16"/>
  <c r="L41" i="16"/>
  <c r="L42" i="16"/>
  <c r="L43" i="16"/>
  <c r="L44" i="16"/>
  <c r="L45" i="16"/>
  <c r="L46" i="16"/>
  <c r="L47" i="16"/>
  <c r="L48" i="16"/>
  <c r="L49" i="16"/>
  <c r="L50" i="16"/>
  <c r="L53" i="16"/>
  <c r="L54" i="16"/>
  <c r="L55" i="16"/>
  <c r="L56" i="16"/>
  <c r="L57" i="16"/>
  <c r="L58" i="16"/>
  <c r="L59" i="16"/>
  <c r="L60" i="16"/>
  <c r="L61" i="16"/>
  <c r="L62" i="16"/>
  <c r="L63" i="16"/>
  <c r="L64" i="16"/>
  <c r="L65" i="16"/>
  <c r="L66" i="16"/>
  <c r="L67" i="16"/>
  <c r="L68" i="16"/>
  <c r="L69" i="16"/>
  <c r="L70" i="16"/>
  <c r="L71" i="16"/>
  <c r="L72" i="16"/>
  <c r="L73" i="16"/>
  <c r="L74" i="16"/>
  <c r="L75" i="16"/>
  <c r="L76" i="16"/>
  <c r="L77" i="16"/>
  <c r="L78" i="16"/>
  <c r="L79" i="16"/>
  <c r="L80" i="16"/>
  <c r="L81" i="16"/>
  <c r="L82" i="16"/>
  <c r="L83" i="16"/>
  <c r="L84" i="16"/>
  <c r="L88" i="16"/>
  <c r="L89" i="16"/>
  <c r="L90" i="16"/>
  <c r="L91" i="16"/>
  <c r="L92" i="16"/>
  <c r="L93" i="16"/>
  <c r="L95" i="16"/>
  <c r="L96" i="16"/>
  <c r="L97" i="16"/>
  <c r="L98" i="16"/>
  <c r="L99" i="16"/>
  <c r="L100" i="16"/>
  <c r="L101" i="16"/>
  <c r="L102" i="16"/>
  <c r="L103" i="16"/>
  <c r="L104" i="16"/>
  <c r="L106" i="16"/>
  <c r="L107" i="16"/>
  <c r="L108" i="16"/>
  <c r="L109" i="16"/>
  <c r="L110" i="16"/>
  <c r="L111" i="16"/>
  <c r="L112" i="16"/>
  <c r="L113" i="16"/>
  <c r="L114" i="16"/>
  <c r="L115" i="16"/>
  <c r="L116" i="16"/>
  <c r="L117" i="16"/>
  <c r="L118" i="16"/>
  <c r="L119" i="16"/>
  <c r="L120" i="16"/>
  <c r="L121" i="16"/>
  <c r="L122" i="16"/>
  <c r="L123" i="16"/>
  <c r="L124" i="16"/>
  <c r="L125" i="16"/>
  <c r="L126" i="16"/>
  <c r="L127" i="16"/>
  <c r="L128" i="16"/>
  <c r="L129" i="16"/>
  <c r="L130" i="16"/>
  <c r="L131" i="16"/>
  <c r="L132" i="16"/>
  <c r="L133" i="16"/>
  <c r="L134" i="16"/>
  <c r="L135" i="16"/>
  <c r="L136" i="16"/>
  <c r="L137" i="16"/>
  <c r="L138" i="16"/>
  <c r="L139" i="16"/>
  <c r="L140" i="16"/>
  <c r="L141" i="16"/>
  <c r="L142" i="16"/>
  <c r="L143" i="16"/>
  <c r="L144" i="16"/>
  <c r="L145" i="16"/>
  <c r="L146" i="16"/>
  <c r="L147" i="16"/>
  <c r="L148" i="16"/>
  <c r="L149" i="16"/>
  <c r="L150" i="16"/>
  <c r="L151" i="16"/>
  <c r="L152" i="16"/>
  <c r="L153" i="16"/>
  <c r="L154" i="16"/>
  <c r="L155" i="16"/>
  <c r="L156" i="16"/>
  <c r="L157" i="16"/>
  <c r="L158" i="16"/>
  <c r="L159" i="16"/>
  <c r="L160" i="16"/>
  <c r="L161" i="16"/>
  <c r="L162" i="16"/>
  <c r="L163" i="16"/>
  <c r="L164" i="16"/>
  <c r="L165" i="16"/>
  <c r="L166" i="16"/>
  <c r="L167" i="16"/>
  <c r="L168" i="16"/>
  <c r="L169" i="16"/>
  <c r="L170" i="16"/>
  <c r="L171" i="16"/>
  <c r="L172" i="16"/>
  <c r="L173" i="16"/>
  <c r="L176" i="16"/>
  <c r="L177" i="16"/>
  <c r="L178" i="16"/>
  <c r="L179" i="16"/>
  <c r="L180" i="16"/>
  <c r="L181" i="16"/>
  <c r="L182" i="16"/>
  <c r="L183" i="16"/>
  <c r="L184" i="16"/>
  <c r="L185" i="16"/>
  <c r="L186" i="16"/>
  <c r="L187" i="16"/>
  <c r="L189" i="16"/>
  <c r="L190" i="16"/>
  <c r="L191" i="16"/>
  <c r="L192" i="16"/>
  <c r="L193" i="16"/>
  <c r="L194" i="16"/>
  <c r="L195" i="16"/>
  <c r="L196" i="16"/>
  <c r="L197" i="16"/>
  <c r="L198" i="16"/>
  <c r="L199" i="16"/>
  <c r="L200" i="16"/>
  <c r="L201" i="16"/>
  <c r="L202" i="16"/>
  <c r="L203" i="16"/>
  <c r="L204" i="16"/>
  <c r="L205" i="16"/>
  <c r="L206" i="16"/>
  <c r="L207" i="16"/>
  <c r="L208" i="16"/>
  <c r="L209" i="16"/>
  <c r="L210" i="16"/>
  <c r="L211" i="16"/>
  <c r="L212" i="16"/>
  <c r="L213" i="16"/>
  <c r="L214" i="16"/>
  <c r="L215" i="16"/>
  <c r="L216" i="16"/>
  <c r="L217" i="16"/>
  <c r="L218" i="16"/>
  <c r="L219" i="16"/>
  <c r="L220" i="16"/>
  <c r="L221" i="16"/>
  <c r="L222" i="16"/>
  <c r="L223" i="16"/>
  <c r="L224" i="16"/>
  <c r="L225" i="16"/>
  <c r="L226" i="16"/>
  <c r="L227" i="16"/>
  <c r="L228" i="16"/>
  <c r="L229" i="16"/>
  <c r="L230" i="16"/>
  <c r="L231" i="16"/>
  <c r="L232" i="16"/>
  <c r="L233" i="16"/>
  <c r="L234" i="16"/>
  <c r="L235" i="16"/>
  <c r="L236" i="16"/>
  <c r="L237" i="16"/>
  <c r="L238" i="16"/>
  <c r="L240" i="16"/>
  <c r="L242" i="16"/>
  <c r="L243" i="16"/>
  <c r="L244" i="16"/>
  <c r="L245" i="16"/>
  <c r="L246" i="16"/>
  <c r="L247" i="16"/>
  <c r="L248" i="16"/>
  <c r="L249" i="16"/>
  <c r="L250" i="16"/>
  <c r="L251" i="16"/>
  <c r="L252" i="16"/>
  <c r="L253" i="16"/>
  <c r="L254" i="16"/>
  <c r="L255" i="16"/>
  <c r="L256" i="16"/>
  <c r="L257" i="16"/>
  <c r="L258" i="16"/>
  <c r="L259" i="16"/>
  <c r="L260" i="16"/>
  <c r="L261" i="16"/>
  <c r="L262" i="16"/>
  <c r="L263" i="16"/>
  <c r="L264" i="16"/>
  <c r="L265" i="16"/>
  <c r="L266" i="16"/>
  <c r="L268" i="16"/>
  <c r="L269" i="16"/>
  <c r="L270" i="16"/>
  <c r="L271" i="16"/>
  <c r="L272" i="16"/>
  <c r="L273" i="16"/>
  <c r="L274" i="16"/>
  <c r="L275" i="16"/>
  <c r="L276" i="16"/>
  <c r="L277" i="16"/>
  <c r="L3" i="15" l="1"/>
  <c r="L4" i="15"/>
  <c r="L5" i="15"/>
  <c r="L6" i="15"/>
  <c r="L7" i="15"/>
  <c r="L8" i="15"/>
  <c r="L9" i="15"/>
  <c r="L10" i="15"/>
  <c r="L11" i="15"/>
  <c r="L12" i="15"/>
  <c r="L13" i="15"/>
  <c r="L14"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L97" i="15"/>
  <c r="L98" i="15"/>
  <c r="L99" i="15"/>
  <c r="L100" i="15"/>
  <c r="L101" i="15"/>
  <c r="L102" i="15"/>
  <c r="L103" i="15"/>
  <c r="L104" i="15"/>
  <c r="L105" i="15"/>
  <c r="L106" i="15"/>
  <c r="L107" i="15"/>
  <c r="L108" i="15"/>
  <c r="L109" i="15"/>
  <c r="L110" i="15"/>
  <c r="L111" i="15"/>
  <c r="L112" i="15"/>
  <c r="L113" i="15"/>
  <c r="L114" i="15"/>
  <c r="L115" i="15"/>
  <c r="L116" i="15"/>
  <c r="L117" i="15"/>
  <c r="L118" i="15"/>
  <c r="L119" i="15"/>
  <c r="L120" i="15"/>
  <c r="L121" i="15"/>
  <c r="L122" i="15"/>
  <c r="L123" i="15"/>
  <c r="L124" i="15"/>
  <c r="L125" i="15"/>
  <c r="L126" i="15"/>
  <c r="L127" i="15"/>
  <c r="L128" i="15"/>
  <c r="L129" i="15"/>
  <c r="L130" i="15"/>
  <c r="L131" i="15"/>
  <c r="L132" i="15"/>
  <c r="L133" i="15"/>
  <c r="L134" i="15"/>
  <c r="L135" i="15"/>
  <c r="L136" i="15"/>
  <c r="L137" i="15"/>
  <c r="L138" i="15"/>
  <c r="L139" i="15"/>
  <c r="L140" i="15"/>
  <c r="L141" i="15"/>
  <c r="L142" i="15"/>
  <c r="L143" i="15"/>
  <c r="L148" i="15"/>
  <c r="L144" i="15"/>
  <c r="L145" i="15"/>
  <c r="L146" i="15"/>
  <c r="L147" i="15"/>
  <c r="L149" i="15"/>
  <c r="L150" i="15"/>
  <c r="L151" i="15"/>
  <c r="L152" i="15"/>
  <c r="L153" i="15"/>
  <c r="L154" i="15"/>
  <c r="L155" i="15"/>
  <c r="L156" i="15"/>
  <c r="L157" i="15"/>
  <c r="L158" i="15"/>
  <c r="L159" i="15"/>
  <c r="L160" i="15"/>
  <c r="L161" i="15"/>
  <c r="L162" i="15"/>
  <c r="L163" i="15"/>
  <c r="L164" i="15"/>
  <c r="L165" i="15"/>
  <c r="L166" i="15"/>
  <c r="L167" i="15"/>
  <c r="L168" i="15"/>
  <c r="L169" i="15"/>
  <c r="L170" i="15"/>
  <c r="L171" i="15"/>
  <c r="L172" i="15"/>
  <c r="L173" i="15"/>
  <c r="L174" i="15"/>
  <c r="L175" i="15"/>
  <c r="L176" i="15"/>
  <c r="L177" i="15"/>
  <c r="L178" i="15"/>
  <c r="L179" i="15"/>
  <c r="L180" i="15"/>
  <c r="L181" i="15"/>
  <c r="L182" i="15"/>
  <c r="L183" i="15"/>
  <c r="L184" i="15"/>
  <c r="L185" i="15"/>
  <c r="L186" i="15"/>
  <c r="L187" i="15"/>
  <c r="L188" i="15"/>
  <c r="L189" i="15"/>
  <c r="L190" i="15"/>
  <c r="L191" i="15"/>
  <c r="L192" i="15"/>
  <c r="L193" i="15"/>
  <c r="L194" i="15"/>
  <c r="L195" i="15"/>
  <c r="L197" i="15"/>
  <c r="L198" i="15"/>
  <c r="L199" i="15"/>
  <c r="L200" i="15"/>
  <c r="L201" i="15"/>
  <c r="L202" i="15"/>
  <c r="L203" i="15"/>
  <c r="L204" i="15"/>
  <c r="L205" i="15"/>
  <c r="L206" i="15"/>
  <c r="L207" i="15"/>
  <c r="L208" i="15"/>
  <c r="L209" i="15"/>
  <c r="L210" i="15"/>
  <c r="L211" i="15"/>
  <c r="L212" i="15"/>
  <c r="L213" i="15"/>
  <c r="L214" i="15"/>
  <c r="L215" i="15"/>
  <c r="L216" i="15"/>
  <c r="L217" i="15"/>
  <c r="L218" i="15"/>
  <c r="L219" i="15"/>
  <c r="L220" i="15"/>
  <c r="L221" i="15"/>
  <c r="L222" i="15"/>
  <c r="L223" i="15"/>
  <c r="L224" i="15"/>
  <c r="L225" i="15"/>
  <c r="L226" i="15"/>
  <c r="L227" i="15"/>
  <c r="L228" i="15"/>
  <c r="L229" i="15"/>
  <c r="L230" i="15"/>
  <c r="L231" i="15"/>
  <c r="L232" i="15"/>
  <c r="L233" i="15"/>
  <c r="L234" i="15"/>
  <c r="L235" i="15"/>
  <c r="L236" i="15"/>
  <c r="L237" i="15"/>
  <c r="L238" i="15"/>
  <c r="L239" i="15"/>
  <c r="L240" i="15"/>
  <c r="L241" i="15"/>
  <c r="L242" i="15"/>
  <c r="L243" i="15"/>
  <c r="L244" i="15"/>
  <c r="L245" i="15"/>
  <c r="L246" i="15"/>
  <c r="L247" i="15"/>
  <c r="L248" i="15"/>
  <c r="L249" i="15"/>
  <c r="L250" i="15"/>
  <c r="L251" i="15"/>
  <c r="L252" i="15"/>
  <c r="L253" i="15"/>
  <c r="L254" i="15"/>
  <c r="L255" i="15"/>
  <c r="L256" i="15"/>
  <c r="L257" i="15"/>
  <c r="L258" i="15"/>
  <c r="L259" i="15"/>
  <c r="L260" i="15"/>
  <c r="L261" i="15"/>
  <c r="L262" i="15"/>
  <c r="L263" i="15"/>
  <c r="L264" i="15"/>
  <c r="L265" i="15"/>
  <c r="L266" i="15"/>
  <c r="L267" i="15"/>
  <c r="L268" i="15"/>
  <c r="L269" i="15"/>
  <c r="L270" i="15"/>
  <c r="L271" i="15"/>
  <c r="L272" i="15"/>
  <c r="L273" i="15"/>
  <c r="L274" i="15"/>
  <c r="L275" i="15"/>
  <c r="L276" i="15"/>
  <c r="L277" i="15"/>
  <c r="L278" i="15"/>
  <c r="L279" i="15"/>
  <c r="L280" i="15"/>
  <c r="L281" i="15"/>
  <c r="L282" i="15"/>
  <c r="L283" i="15"/>
  <c r="L284" i="15"/>
  <c r="L285" i="15"/>
  <c r="L286" i="15"/>
  <c r="L287" i="15"/>
  <c r="L288" i="15"/>
  <c r="L289" i="15"/>
  <c r="L290" i="15"/>
  <c r="L291" i="15"/>
  <c r="L292" i="15"/>
  <c r="L293" i="15"/>
  <c r="L294" i="15"/>
  <c r="L295" i="15"/>
  <c r="L296" i="15"/>
  <c r="L297" i="15"/>
  <c r="L298" i="15"/>
  <c r="L299" i="15"/>
  <c r="L300" i="15"/>
  <c r="L301" i="15"/>
  <c r="L302" i="15"/>
  <c r="L303" i="15"/>
  <c r="L304" i="15"/>
  <c r="L305" i="15"/>
  <c r="L306" i="15"/>
  <c r="L307" i="15"/>
  <c r="L308" i="15"/>
  <c r="L309" i="15"/>
  <c r="L310" i="15"/>
  <c r="L311" i="15"/>
  <c r="L312" i="15"/>
  <c r="L313" i="15"/>
  <c r="L314" i="15"/>
  <c r="L315" i="15"/>
  <c r="L316" i="15"/>
  <c r="L317" i="15"/>
  <c r="L318" i="15"/>
  <c r="L319" i="15"/>
  <c r="L320" i="15"/>
  <c r="L321" i="15"/>
  <c r="L322" i="15"/>
  <c r="L323" i="15"/>
  <c r="L324" i="15"/>
  <c r="L325" i="15"/>
  <c r="L326" i="15"/>
  <c r="L327" i="15"/>
  <c r="L328" i="15"/>
  <c r="L329" i="15"/>
  <c r="L330" i="15"/>
  <c r="L331" i="15"/>
  <c r="L332" i="15"/>
  <c r="L333" i="15"/>
  <c r="L334" i="15"/>
  <c r="L335" i="15"/>
  <c r="L336" i="15"/>
  <c r="L337" i="15"/>
  <c r="L338" i="15"/>
  <c r="L339" i="15"/>
  <c r="L340" i="15"/>
  <c r="L341" i="15"/>
  <c r="L342" i="15"/>
  <c r="L343" i="15"/>
  <c r="L344" i="15"/>
  <c r="L345" i="15"/>
  <c r="L346" i="15"/>
  <c r="L347" i="15"/>
  <c r="L348" i="15"/>
  <c r="L349" i="15"/>
  <c r="L350" i="15"/>
  <c r="L352" i="15"/>
  <c r="L353" i="15"/>
  <c r="L354" i="15"/>
  <c r="L355" i="15"/>
  <c r="L356" i="15"/>
  <c r="L357" i="15"/>
  <c r="L358" i="15"/>
  <c r="L359" i="15"/>
  <c r="L360" i="15"/>
  <c r="L361" i="15"/>
  <c r="L362" i="15"/>
  <c r="L363" i="15"/>
  <c r="L364" i="15"/>
  <c r="L365" i="15"/>
  <c r="L366" i="15"/>
  <c r="L367" i="15"/>
  <c r="L368" i="15"/>
  <c r="L369" i="15"/>
  <c r="L370" i="15"/>
  <c r="L371" i="15"/>
  <c r="L372" i="15"/>
  <c r="L373" i="15"/>
  <c r="L374" i="15"/>
  <c r="L375" i="15"/>
  <c r="L376" i="15"/>
  <c r="L377" i="15"/>
  <c r="L378" i="15"/>
  <c r="L379" i="15"/>
  <c r="L380" i="15"/>
  <c r="L381" i="15"/>
  <c r="L382" i="15"/>
  <c r="L383" i="15"/>
  <c r="L384" i="15"/>
  <c r="L385" i="15"/>
  <c r="L386" i="15"/>
  <c r="L387" i="15"/>
  <c r="L388" i="15"/>
  <c r="L389" i="15"/>
  <c r="L390" i="15"/>
  <c r="L391" i="15"/>
  <c r="L392" i="15"/>
  <c r="L393" i="15"/>
  <c r="L394" i="15"/>
  <c r="L395" i="15"/>
  <c r="L396" i="15"/>
  <c r="L397" i="15"/>
  <c r="L398" i="15"/>
  <c r="L399" i="15"/>
  <c r="L400" i="15"/>
  <c r="L401" i="15"/>
  <c r="L402" i="15"/>
  <c r="L403" i="15"/>
  <c r="L404" i="15"/>
  <c r="L405" i="15"/>
  <c r="L406" i="15"/>
  <c r="L407" i="15"/>
  <c r="L408" i="15"/>
  <c r="L409" i="15"/>
  <c r="L410" i="15"/>
  <c r="L411" i="15"/>
  <c r="L412" i="15"/>
  <c r="L413" i="15"/>
  <c r="L414" i="15"/>
  <c r="L415" i="15"/>
  <c r="L416" i="15"/>
  <c r="L417" i="15"/>
  <c r="L418" i="15"/>
  <c r="L419" i="15"/>
  <c r="L420" i="15"/>
  <c r="L421" i="15"/>
  <c r="L422" i="15"/>
  <c r="L423" i="15"/>
  <c r="L424" i="15"/>
  <c r="L425" i="15"/>
  <c r="L426" i="15"/>
  <c r="L427" i="15"/>
  <c r="L428" i="15"/>
  <c r="L429" i="15"/>
  <c r="L430" i="15"/>
  <c r="L431" i="15"/>
  <c r="L432" i="15"/>
  <c r="L433" i="15"/>
  <c r="L434" i="15"/>
  <c r="L435" i="15"/>
  <c r="L436" i="15"/>
  <c r="L437" i="15"/>
  <c r="L438" i="15"/>
  <c r="L439" i="15"/>
  <c r="L440" i="15"/>
  <c r="L441" i="15"/>
  <c r="L442" i="15"/>
  <c r="L443" i="15"/>
  <c r="L444" i="15"/>
  <c r="L445" i="15"/>
  <c r="L446" i="15"/>
  <c r="L447" i="15"/>
  <c r="L448" i="15"/>
  <c r="L449" i="15"/>
  <c r="L450" i="15"/>
  <c r="L451" i="15"/>
  <c r="L452" i="15"/>
  <c r="L453" i="15"/>
  <c r="L454" i="15"/>
  <c r="L455" i="15"/>
  <c r="L456" i="15"/>
  <c r="L457" i="15"/>
  <c r="L458" i="15"/>
  <c r="L459" i="15"/>
  <c r="L460" i="15"/>
  <c r="L461" i="15"/>
  <c r="L462" i="15"/>
  <c r="L463" i="15"/>
  <c r="L464" i="15"/>
  <c r="L465" i="15"/>
  <c r="L466" i="15"/>
  <c r="L467" i="15"/>
  <c r="L468" i="15"/>
  <c r="L469" i="15"/>
  <c r="L470" i="15"/>
  <c r="L471" i="15"/>
  <c r="L472" i="15"/>
  <c r="L473" i="15"/>
  <c r="L474" i="15"/>
  <c r="L475" i="15"/>
  <c r="L476" i="15"/>
  <c r="L477" i="15"/>
  <c r="L478" i="15"/>
  <c r="L479" i="15"/>
  <c r="L480" i="15"/>
  <c r="L481" i="15"/>
  <c r="L482" i="15"/>
  <c r="L484" i="15"/>
  <c r="L485" i="15"/>
  <c r="L486" i="15"/>
  <c r="L487" i="15"/>
  <c r="L488" i="15"/>
  <c r="L489" i="15"/>
  <c r="L490" i="15"/>
  <c r="L491" i="15"/>
  <c r="L492" i="15"/>
  <c r="L493" i="15"/>
  <c r="L494" i="15"/>
  <c r="L495" i="15"/>
  <c r="L496" i="15"/>
  <c r="L497" i="15"/>
  <c r="L498" i="15"/>
  <c r="L499" i="15"/>
  <c r="L500" i="15"/>
  <c r="L501" i="15"/>
  <c r="L502" i="15"/>
  <c r="L503" i="15"/>
  <c r="L505" i="15"/>
  <c r="L506" i="15"/>
  <c r="L507" i="15"/>
  <c r="L508" i="15"/>
  <c r="L509" i="15"/>
  <c r="L510" i="15"/>
  <c r="L511" i="15"/>
  <c r="L513" i="15"/>
  <c r="L514" i="15"/>
  <c r="L515" i="15"/>
  <c r="L516" i="15"/>
  <c r="L517" i="15"/>
  <c r="L518" i="15"/>
  <c r="L519" i="15"/>
  <c r="L520" i="15"/>
  <c r="L521" i="15"/>
  <c r="L522" i="15"/>
  <c r="L523" i="15"/>
  <c r="L524" i="15"/>
  <c r="L525" i="15"/>
  <c r="L526" i="15"/>
  <c r="L527" i="15"/>
  <c r="L528" i="15"/>
  <c r="L529" i="15"/>
  <c r="L530" i="15"/>
  <c r="L531" i="15"/>
  <c r="L532" i="15"/>
  <c r="L533" i="15"/>
  <c r="L534" i="15"/>
  <c r="L535" i="15"/>
  <c r="L536" i="15"/>
  <c r="L537" i="15"/>
  <c r="L538" i="15"/>
  <c r="L539" i="15"/>
  <c r="L540" i="15"/>
  <c r="L541" i="15"/>
  <c r="L542" i="15"/>
  <c r="L543" i="15"/>
  <c r="L544" i="15"/>
  <c r="L545" i="15"/>
  <c r="L546" i="15"/>
  <c r="L547" i="15"/>
  <c r="L548" i="15"/>
  <c r="L549" i="15"/>
  <c r="L550" i="15"/>
  <c r="L551" i="15"/>
  <c r="L552" i="15"/>
  <c r="L553" i="15"/>
  <c r="L554" i="15"/>
  <c r="L555" i="15"/>
  <c r="L556" i="15"/>
  <c r="L557" i="15"/>
  <c r="L558" i="15"/>
  <c r="L559" i="15"/>
  <c r="L561" i="15"/>
  <c r="L562" i="15"/>
  <c r="L563" i="15"/>
  <c r="L564" i="15"/>
  <c r="L565" i="15"/>
  <c r="L566" i="15"/>
  <c r="L567" i="15"/>
  <c r="L568" i="15"/>
  <c r="L569" i="15"/>
  <c r="L570" i="15"/>
  <c r="L571" i="15"/>
  <c r="L572" i="15"/>
  <c r="L573" i="15"/>
  <c r="L574" i="15"/>
  <c r="L575" i="15"/>
  <c r="L576" i="15"/>
  <c r="L577" i="15"/>
  <c r="L578" i="15"/>
  <c r="L579" i="15"/>
  <c r="L580" i="15"/>
  <c r="L581" i="15"/>
  <c r="L582" i="15"/>
  <c r="L583" i="15"/>
  <c r="L584" i="15"/>
  <c r="L585" i="15"/>
  <c r="L586" i="15"/>
  <c r="L587" i="15"/>
  <c r="L588" i="15"/>
  <c r="L589" i="15"/>
  <c r="L590" i="15"/>
  <c r="L591" i="15"/>
  <c r="L592" i="15"/>
  <c r="L593" i="15"/>
  <c r="L594" i="15"/>
  <c r="L595" i="15"/>
  <c r="L596" i="15"/>
  <c r="L597" i="15"/>
  <c r="L598" i="15"/>
  <c r="L599" i="15"/>
  <c r="L600" i="15"/>
  <c r="L601" i="15"/>
  <c r="L602" i="15"/>
  <c r="L603" i="15"/>
  <c r="L604" i="15"/>
  <c r="L605" i="15"/>
  <c r="L606" i="15"/>
  <c r="L607" i="15"/>
  <c r="L608" i="15"/>
  <c r="L609" i="15"/>
  <c r="L610" i="15"/>
  <c r="L612" i="15"/>
  <c r="L611" i="15"/>
  <c r="L613" i="15"/>
  <c r="L614" i="15"/>
  <c r="L615" i="15"/>
  <c r="L616" i="15"/>
  <c r="L617" i="15"/>
  <c r="L618" i="15"/>
  <c r="L619" i="15"/>
  <c r="L620" i="15"/>
  <c r="L621" i="15"/>
  <c r="L622" i="15"/>
  <c r="L623" i="15"/>
  <c r="L624" i="15"/>
  <c r="L625" i="15"/>
  <c r="L626" i="15"/>
  <c r="L627" i="15"/>
  <c r="L628" i="15"/>
  <c r="L629" i="15"/>
  <c r="L630" i="15"/>
  <c r="L631" i="15"/>
  <c r="L632" i="15"/>
  <c r="L633" i="15"/>
  <c r="L634" i="15"/>
  <c r="L635" i="15"/>
  <c r="L636" i="15"/>
  <c r="L637" i="15"/>
  <c r="L638" i="15"/>
  <c r="L639" i="15"/>
  <c r="L640" i="15"/>
  <c r="L641" i="15"/>
  <c r="L642" i="15"/>
  <c r="L643" i="15"/>
  <c r="L644" i="15"/>
  <c r="L645" i="15"/>
  <c r="L646" i="15"/>
  <c r="L647" i="15"/>
  <c r="L648" i="15"/>
  <c r="L649" i="15"/>
  <c r="L650" i="15"/>
  <c r="L651" i="15"/>
  <c r="L652" i="15"/>
  <c r="L653" i="15"/>
  <c r="L654" i="15"/>
  <c r="L655" i="15"/>
  <c r="L656" i="15"/>
  <c r="L657" i="15"/>
  <c r="L658" i="15"/>
  <c r="L659" i="15"/>
  <c r="L660" i="15"/>
  <c r="L661" i="15"/>
  <c r="L662" i="15"/>
  <c r="L663" i="15"/>
  <c r="L664" i="15"/>
  <c r="L665" i="15"/>
  <c r="L666" i="15"/>
  <c r="L667" i="15"/>
  <c r="L668" i="15"/>
  <c r="L669" i="15"/>
  <c r="L670" i="15"/>
  <c r="L671" i="15"/>
  <c r="L672" i="15"/>
  <c r="L673" i="15"/>
  <c r="L674" i="15"/>
  <c r="L675" i="15"/>
  <c r="L676" i="15"/>
  <c r="L677" i="15"/>
  <c r="L678" i="15"/>
  <c r="L679" i="15"/>
  <c r="L680" i="15"/>
  <c r="L681" i="15"/>
  <c r="L682" i="15"/>
  <c r="L683" i="15"/>
  <c r="L684" i="15"/>
  <c r="L685" i="15"/>
  <c r="L686" i="15"/>
  <c r="L687" i="15"/>
  <c r="L688" i="15"/>
  <c r="L689" i="15"/>
  <c r="L691" i="15" l="1"/>
  <c r="I697" i="15"/>
  <c r="D697" i="15"/>
  <c r="J697" i="15" s="1"/>
  <c r="D696" i="15"/>
  <c r="H696" i="15" s="1"/>
  <c r="I696" i="15" s="1"/>
  <c r="D698" i="15"/>
  <c r="H698" i="15" l="1"/>
  <c r="D700" i="15"/>
  <c r="E700" i="15" s="1"/>
  <c r="E697" i="15"/>
  <c r="E698" i="15"/>
  <c r="E696" i="15"/>
  <c r="J698" i="15"/>
  <c r="J700" i="15" s="1"/>
  <c r="J696" i="15"/>
  <c r="L3" i="16"/>
  <c r="L279" i="16" s="1"/>
  <c r="I698" i="15" l="1"/>
  <c r="I700" i="15" s="1"/>
  <c r="H700" i="15"/>
  <c r="D214" i="16"/>
  <c r="E214" i="16" s="1"/>
  <c r="D22" i="16"/>
  <c r="D167" i="16"/>
  <c r="D159" i="16"/>
  <c r="D21" i="16"/>
  <c r="E21" i="16" s="1"/>
  <c r="D218" i="16"/>
  <c r="D101" i="16"/>
  <c r="D229" i="16"/>
  <c r="D34" i="16"/>
  <c r="E34" i="16" s="1"/>
  <c r="D188" i="16"/>
  <c r="D164" i="16"/>
  <c r="D100" i="16"/>
  <c r="D137" i="16"/>
  <c r="E137" i="16" s="1"/>
  <c r="D166" i="16"/>
  <c r="D215" i="16"/>
  <c r="D209" i="16"/>
  <c r="D3" i="16"/>
  <c r="D31" i="16"/>
  <c r="D213" i="16"/>
  <c r="D190" i="16"/>
  <c r="D39" i="16"/>
  <c r="E39" i="16" s="1"/>
  <c r="D81" i="16"/>
  <c r="D206" i="16"/>
  <c r="D127" i="16"/>
  <c r="D183" i="16"/>
  <c r="E183" i="16" s="1"/>
  <c r="D66" i="16"/>
  <c r="D110" i="16"/>
  <c r="D147" i="16"/>
  <c r="D41" i="16"/>
  <c r="E41" i="16" s="1"/>
  <c r="D216" i="16"/>
  <c r="D123" i="16"/>
  <c r="D130" i="16"/>
  <c r="D23" i="16"/>
  <c r="E23" i="16" s="1"/>
  <c r="D37" i="16"/>
  <c r="D264" i="16"/>
  <c r="D43" i="16"/>
  <c r="D210" i="16"/>
  <c r="E210" i="16" s="1"/>
  <c r="D217" i="16"/>
  <c r="D228" i="16"/>
  <c r="D30" i="16"/>
  <c r="D132" i="16"/>
  <c r="E132" i="16" s="1"/>
  <c r="D94" i="16"/>
  <c r="D27" i="16"/>
  <c r="D192" i="16"/>
  <c r="D221" i="16"/>
  <c r="E221" i="16" s="1"/>
  <c r="D207" i="16"/>
  <c r="D99" i="16"/>
  <c r="D107" i="16"/>
  <c r="D68" i="16"/>
  <c r="E68" i="16" s="1"/>
  <c r="D212" i="16"/>
  <c r="D36" i="16"/>
  <c r="D230" i="16"/>
  <c r="D33" i="16"/>
  <c r="E33" i="16" s="1"/>
  <c r="D32" i="16"/>
  <c r="D89" i="16"/>
  <c r="D141" i="16"/>
  <c r="D35" i="16"/>
  <c r="E35" i="16" s="1"/>
  <c r="D82" i="16"/>
  <c r="D86" i="16"/>
  <c r="D134" i="16"/>
  <c r="D227" i="16"/>
  <c r="E227" i="16" s="1"/>
  <c r="D181" i="16"/>
  <c r="D176" i="16"/>
  <c r="D120" i="16"/>
  <c r="D194" i="16"/>
  <c r="E194" i="16" s="1"/>
  <c r="D180" i="16"/>
  <c r="D177" i="16"/>
  <c r="D42" i="16"/>
  <c r="D202" i="16"/>
  <c r="E202" i="16" s="1"/>
  <c r="D222" i="16"/>
  <c r="D80" i="16"/>
  <c r="D58" i="16"/>
  <c r="D38" i="16"/>
  <c r="E38" i="16" s="1"/>
  <c r="D62" i="16"/>
  <c r="D274" i="16"/>
  <c r="D15" i="16"/>
  <c r="D239" i="16"/>
  <c r="E239" i="16" s="1"/>
  <c r="D67" i="16"/>
  <c r="D145" i="16"/>
  <c r="D143" i="16"/>
  <c r="D191" i="16"/>
  <c r="E191" i="16" s="1"/>
  <c r="D78" i="16"/>
  <c r="D104" i="16"/>
  <c r="D79" i="16"/>
  <c r="D77" i="16"/>
  <c r="E77" i="16" s="1"/>
  <c r="D259" i="16"/>
  <c r="D138" i="16"/>
  <c r="D175" i="16"/>
  <c r="D88" i="16"/>
  <c r="E88" i="16" s="1"/>
  <c r="D277" i="16"/>
  <c r="D260" i="16"/>
  <c r="D258" i="16"/>
  <c r="D211" i="16"/>
  <c r="D199" i="16"/>
  <c r="D256" i="16"/>
  <c r="E256" i="16" s="1"/>
  <c r="D236" i="16"/>
  <c r="D268" i="16"/>
  <c r="D83" i="16"/>
  <c r="D273" i="16"/>
  <c r="E273" i="16" s="1"/>
  <c r="D69" i="16"/>
  <c r="D18" i="16"/>
  <c r="D133" i="16"/>
  <c r="D135" i="16"/>
  <c r="E135" i="16" s="1"/>
  <c r="D266" i="16"/>
  <c r="D116" i="16"/>
  <c r="E116" i="16" s="1"/>
  <c r="D40" i="16"/>
  <c r="D59" i="16"/>
  <c r="D121" i="16"/>
  <c r="D122" i="16"/>
  <c r="D84" i="16"/>
  <c r="D117" i="16"/>
  <c r="D151" i="16"/>
  <c r="E151" i="16" s="1"/>
  <c r="D150" i="16"/>
  <c r="D244" i="16"/>
  <c r="D171" i="16"/>
  <c r="D265" i="16"/>
  <c r="E265" i="16" s="1"/>
  <c r="D271" i="16"/>
  <c r="D20" i="16"/>
  <c r="D189" i="16"/>
  <c r="E189" i="16" s="1"/>
  <c r="D109" i="16"/>
  <c r="D272" i="16"/>
  <c r="E272" i="16" s="1"/>
  <c r="D187" i="16"/>
  <c r="D149" i="16"/>
  <c r="D255" i="16"/>
  <c r="D48" i="16"/>
  <c r="D136" i="16"/>
  <c r="D238" i="16"/>
  <c r="D126" i="16"/>
  <c r="D220" i="16"/>
  <c r="D168" i="16"/>
  <c r="D108" i="16"/>
  <c r="D142" i="16"/>
  <c r="D75" i="16"/>
  <c r="E75" i="16" s="1"/>
  <c r="D124" i="16"/>
  <c r="E124" i="16" s="1"/>
  <c r="D115" i="16"/>
  <c r="D198" i="16"/>
  <c r="D245" i="16"/>
  <c r="D234" i="16"/>
  <c r="D160" i="16"/>
  <c r="D90" i="16"/>
  <c r="D219" i="16"/>
  <c r="E219" i="16" s="1"/>
  <c r="D241" i="16"/>
  <c r="D161" i="16"/>
  <c r="D261" i="16"/>
  <c r="D269" i="16"/>
  <c r="E269" i="16" s="1"/>
  <c r="D184" i="16"/>
  <c r="D106" i="16"/>
  <c r="D235" i="16"/>
  <c r="E235" i="16" s="1"/>
  <c r="D74" i="16"/>
  <c r="E74" i="16" s="1"/>
  <c r="D28" i="16"/>
  <c r="E28" i="16" s="1"/>
  <c r="D152" i="16"/>
  <c r="D263" i="16"/>
  <c r="E263" i="16" s="1"/>
  <c r="D29" i="16"/>
  <c r="E29" i="16" s="1"/>
  <c r="D242" i="16"/>
  <c r="D7" i="16"/>
  <c r="D252" i="16"/>
  <c r="E252" i="16" s="1"/>
  <c r="D13" i="16"/>
  <c r="E13" i="16" s="1"/>
  <c r="D139" i="16"/>
  <c r="D25" i="16"/>
  <c r="D200" i="16"/>
  <c r="E200" i="16" s="1"/>
  <c r="D267" i="16"/>
  <c r="E267" i="16" s="1"/>
  <c r="D14" i="16"/>
  <c r="D17" i="16"/>
  <c r="D16" i="16"/>
  <c r="E16" i="16" s="1"/>
  <c r="D185" i="16"/>
  <c r="D63" i="16"/>
  <c r="E63" i="16" s="1"/>
  <c r="D146" i="16"/>
  <c r="D55" i="16"/>
  <c r="E55" i="16" s="1"/>
  <c r="D111" i="16"/>
  <c r="D131" i="16"/>
  <c r="D26" i="16"/>
  <c r="E26" i="16" s="1"/>
  <c r="D144" i="16"/>
  <c r="E144" i="16" s="1"/>
  <c r="D257" i="16"/>
  <c r="D112" i="16"/>
  <c r="D237" i="16"/>
  <c r="D87" i="16"/>
  <c r="E87" i="16" s="1"/>
  <c r="D193" i="16"/>
  <c r="D243" i="16"/>
  <c r="D118" i="16"/>
  <c r="D57" i="16"/>
  <c r="E57" i="16" s="1"/>
  <c r="D173" i="16"/>
  <c r="D249" i="16"/>
  <c r="D232" i="16"/>
  <c r="D53" i="16"/>
  <c r="E53" i="16" s="1"/>
  <c r="D44" i="16"/>
  <c r="E44" i="16" s="1"/>
  <c r="D169" i="16"/>
  <c r="D50" i="16"/>
  <c r="E50" i="16" s="1"/>
  <c r="D9" i="16"/>
  <c r="E9" i="16" s="1"/>
  <c r="D64" i="16"/>
  <c r="D52" i="16"/>
  <c r="D250" i="16"/>
  <c r="D8" i="16"/>
  <c r="E8" i="16" s="1"/>
  <c r="D156" i="16"/>
  <c r="E156" i="16" s="1"/>
  <c r="D60" i="16"/>
  <c r="D73" i="16"/>
  <c r="D153" i="16"/>
  <c r="E153" i="16" s="1"/>
  <c r="D129" i="16"/>
  <c r="D85" i="16"/>
  <c r="D154" i="16"/>
  <c r="D11" i="16"/>
  <c r="E11" i="16" s="1"/>
  <c r="D91" i="16"/>
  <c r="E91" i="16" s="1"/>
  <c r="D103" i="16"/>
  <c r="D196" i="16"/>
  <c r="E196" i="16" s="1"/>
  <c r="D197" i="16"/>
  <c r="E197" i="16" s="1"/>
  <c r="D24" i="16"/>
  <c r="D56" i="16"/>
  <c r="D247" i="16"/>
  <c r="D240" i="16"/>
  <c r="E240" i="16" s="1"/>
  <c r="D148" i="16"/>
  <c r="D46" i="16"/>
  <c r="D254" i="16"/>
  <c r="D6" i="16"/>
  <c r="E6" i="16" s="1"/>
  <c r="D226" i="16"/>
  <c r="D162" i="16"/>
  <c r="D170" i="16"/>
  <c r="D70" i="16"/>
  <c r="E70" i="16" s="1"/>
  <c r="D61" i="16"/>
  <c r="E61" i="16" s="1"/>
  <c r="D98" i="16"/>
  <c r="D158" i="16"/>
  <c r="E158" i="16" s="1"/>
  <c r="D49" i="16"/>
  <c r="E49" i="16" s="1"/>
  <c r="D204" i="16"/>
  <c r="D96" i="16"/>
  <c r="D12" i="16"/>
  <c r="D97" i="16"/>
  <c r="E97" i="16" s="1"/>
  <c r="D276" i="16"/>
  <c r="E276" i="16" s="1"/>
  <c r="D262" i="16"/>
  <c r="D155" i="16"/>
  <c r="E155" i="16" s="1"/>
  <c r="D172" i="16"/>
  <c r="E172" i="16" s="1"/>
  <c r="D270" i="16"/>
  <c r="D157" i="16"/>
  <c r="D223" i="16"/>
  <c r="D95" i="16"/>
  <c r="E95" i="16" s="1"/>
  <c r="D65" i="16"/>
  <c r="E65" i="16" s="1"/>
  <c r="D248" i="16"/>
  <c r="D102" i="16"/>
  <c r="E102" i="16" s="1"/>
  <c r="D174" i="16"/>
  <c r="E174" i="16" s="1"/>
  <c r="D275" i="16"/>
  <c r="D45" i="16"/>
  <c r="E45" i="16" s="1"/>
  <c r="D93" i="16"/>
  <c r="D47" i="16"/>
  <c r="E47" i="16" s="1"/>
  <c r="D182" i="16"/>
  <c r="D203" i="16"/>
  <c r="D10" i="16"/>
  <c r="D19" i="16"/>
  <c r="E19" i="16" s="1"/>
  <c r="D125" i="16"/>
  <c r="D246" i="16"/>
  <c r="E246" i="16" s="1"/>
  <c r="D178" i="16"/>
  <c r="D163" i="16"/>
  <c r="E163" i="16" s="1"/>
  <c r="D201" i="16"/>
  <c r="E201" i="16" s="1"/>
  <c r="D72" i="16"/>
  <c r="E72" i="16" s="1"/>
  <c r="D92" i="16"/>
  <c r="E92" i="16" s="1"/>
  <c r="D233" i="16"/>
  <c r="E233" i="16" s="1"/>
  <c r="D205" i="16"/>
  <c r="D5" i="16"/>
  <c r="D253" i="16"/>
  <c r="D251" i="16"/>
  <c r="E251" i="16" s="1"/>
  <c r="D224" i="16"/>
  <c r="D208" i="16"/>
  <c r="E208" i="16" s="1"/>
  <c r="D114" i="16"/>
  <c r="E114" i="16" s="1"/>
  <c r="D54" i="16"/>
  <c r="E54" i="16" s="1"/>
  <c r="D195" i="16"/>
  <c r="E195" i="16" s="1"/>
  <c r="D128" i="16"/>
  <c r="E128" i="16" s="1"/>
  <c r="D225" i="16"/>
  <c r="E225" i="16" s="1"/>
  <c r="D113" i="16"/>
  <c r="E113" i="16" s="1"/>
  <c r="D165" i="16"/>
  <c r="E165" i="16" s="1"/>
  <c r="D105" i="16"/>
  <c r="E105" i="16" s="1"/>
  <c r="D179" i="16"/>
  <c r="E179" i="16" s="1"/>
  <c r="I140" i="16"/>
  <c r="D140" i="16"/>
  <c r="I231" i="16"/>
  <c r="D231" i="16"/>
  <c r="I119" i="16"/>
  <c r="D119" i="16"/>
  <c r="I51" i="16"/>
  <c r="D51" i="16"/>
  <c r="I71" i="16"/>
  <c r="D71" i="16"/>
  <c r="I76" i="16"/>
  <c r="D76" i="16"/>
  <c r="I186" i="16"/>
  <c r="D186" i="16"/>
  <c r="I4" i="16"/>
  <c r="D4" i="16"/>
  <c r="I74" i="15"/>
  <c r="I518" i="15"/>
  <c r="I166" i="15"/>
  <c r="I600" i="15"/>
  <c r="I414" i="15"/>
  <c r="E74" i="15"/>
  <c r="E518" i="15"/>
  <c r="E166" i="15"/>
  <c r="E600" i="15"/>
  <c r="E686" i="15"/>
  <c r="E621" i="15"/>
  <c r="E323" i="15"/>
  <c r="E7" i="15"/>
  <c r="E548" i="15"/>
  <c r="E418" i="15"/>
  <c r="E422" i="15"/>
  <c r="E61" i="15"/>
  <c r="E404" i="15"/>
  <c r="E55" i="15"/>
  <c r="E183" i="15"/>
  <c r="E239" i="15"/>
  <c r="E271" i="15"/>
  <c r="E307" i="15"/>
  <c r="E413" i="15"/>
  <c r="E609" i="15"/>
  <c r="E385" i="15"/>
  <c r="E521" i="15"/>
  <c r="E319" i="15"/>
  <c r="E322" i="15"/>
  <c r="E498" i="15"/>
  <c r="E675" i="15"/>
  <c r="E348" i="15"/>
  <c r="E99" i="15"/>
  <c r="E670" i="15"/>
  <c r="E394" i="15"/>
  <c r="E209" i="15"/>
  <c r="E643" i="15"/>
  <c r="E269" i="15"/>
  <c r="E18" i="15"/>
  <c r="E326" i="15"/>
  <c r="E492" i="15"/>
  <c r="E231" i="15"/>
  <c r="E434" i="15"/>
  <c r="E619" i="15"/>
  <c r="E26" i="15"/>
  <c r="E458" i="15"/>
  <c r="E352" i="15"/>
  <c r="E620" i="15"/>
  <c r="E133" i="15"/>
  <c r="E467" i="15"/>
  <c r="E213" i="15"/>
  <c r="E392" i="15"/>
  <c r="E660" i="15"/>
  <c r="E662" i="15"/>
  <c r="E636" i="15"/>
  <c r="E574" i="15"/>
  <c r="E345" i="15"/>
  <c r="E299" i="15"/>
  <c r="E517" i="15"/>
  <c r="E313" i="15"/>
  <c r="E471" i="15"/>
  <c r="E92" i="15"/>
  <c r="E383" i="15"/>
  <c r="E296" i="15"/>
  <c r="E135" i="15"/>
  <c r="E306" i="15"/>
  <c r="E530" i="15"/>
  <c r="E100" i="15"/>
  <c r="E156" i="15"/>
  <c r="E161" i="15"/>
  <c r="E435" i="15"/>
  <c r="E533" i="15"/>
  <c r="E39" i="15"/>
  <c r="E335" i="15"/>
  <c r="E449" i="15"/>
  <c r="E457" i="15"/>
  <c r="E108" i="15"/>
  <c r="E524" i="15"/>
  <c r="E576" i="15"/>
  <c r="E494" i="15"/>
  <c r="E24" i="15"/>
  <c r="E41" i="15"/>
  <c r="E333" i="15"/>
  <c r="E228" i="15"/>
  <c r="E37" i="15"/>
  <c r="E374" i="15"/>
  <c r="E598" i="15"/>
  <c r="E650" i="15"/>
  <c r="E212" i="15"/>
  <c r="E218" i="15"/>
  <c r="E450" i="15"/>
  <c r="E677" i="15"/>
  <c r="E558" i="15"/>
  <c r="E222" i="15"/>
  <c r="E192" i="15"/>
  <c r="E17" i="15"/>
  <c r="E683" i="15"/>
  <c r="E423" i="15"/>
  <c r="E137" i="15"/>
  <c r="E480" i="15"/>
  <c r="E190" i="15"/>
  <c r="E428" i="15"/>
  <c r="E81" i="15"/>
  <c r="E363" i="15"/>
  <c r="E101" i="15"/>
  <c r="E297" i="15"/>
  <c r="E341" i="15"/>
  <c r="E382" i="15"/>
  <c r="E43" i="15"/>
  <c r="E185" i="15"/>
  <c r="E67" i="15"/>
  <c r="E442" i="15"/>
  <c r="E688" i="15"/>
  <c r="E444" i="15"/>
  <c r="E623" i="15"/>
  <c r="E291" i="15"/>
  <c r="E487" i="15"/>
  <c r="E34" i="15"/>
  <c r="E126" i="15"/>
  <c r="E538" i="15"/>
  <c r="E294" i="15"/>
  <c r="E633" i="15"/>
  <c r="E278" i="15"/>
  <c r="E640" i="15"/>
  <c r="E542" i="15"/>
  <c r="E293" i="15"/>
  <c r="E616" i="15"/>
  <c r="E119" i="15"/>
  <c r="E109" i="15"/>
  <c r="E672" i="15"/>
  <c r="E573" i="15"/>
  <c r="E505" i="15"/>
  <c r="E84" i="15"/>
  <c r="E475" i="15"/>
  <c r="E235" i="15"/>
  <c r="E261" i="15"/>
  <c r="E254" i="15"/>
  <c r="E448" i="15"/>
  <c r="E188" i="15"/>
  <c r="E33" i="15"/>
  <c r="E238" i="15"/>
  <c r="E587" i="15"/>
  <c r="E292" i="15"/>
  <c r="E479" i="15"/>
  <c r="E391" i="15"/>
  <c r="E8" i="15"/>
  <c r="E416" i="15"/>
  <c r="E116" i="15"/>
  <c r="E38" i="15"/>
  <c r="E3" i="15"/>
  <c r="E234" i="15"/>
  <c r="E16" i="15"/>
  <c r="E642" i="15"/>
  <c r="E536" i="15"/>
  <c r="E331" i="15"/>
  <c r="E425" i="15"/>
  <c r="E543" i="15"/>
  <c r="E281" i="15"/>
  <c r="E44" i="15"/>
  <c r="E503" i="15"/>
  <c r="E144" i="15"/>
  <c r="E350" i="15"/>
  <c r="E653" i="15"/>
  <c r="E169" i="15"/>
  <c r="E561" i="15"/>
  <c r="E146" i="15"/>
  <c r="E340" i="15"/>
  <c r="E118" i="15"/>
  <c r="E606" i="15"/>
  <c r="E236" i="15"/>
  <c r="E35" i="15"/>
  <c r="E163" i="15"/>
  <c r="E181" i="15"/>
  <c r="E86" i="15"/>
  <c r="E365" i="15"/>
  <c r="E601" i="15"/>
  <c r="E78" i="15"/>
  <c r="E629" i="15"/>
  <c r="E362" i="15"/>
  <c r="E506" i="15"/>
  <c r="E513" i="15"/>
  <c r="E379" i="15"/>
  <c r="E627" i="15"/>
  <c r="E229" i="15"/>
  <c r="E460" i="15"/>
  <c r="E286" i="15"/>
  <c r="E120" i="15"/>
  <c r="E167" i="15"/>
  <c r="E477" i="15"/>
  <c r="E648" i="15"/>
  <c r="E125" i="15"/>
  <c r="E314" i="15"/>
  <c r="E245" i="15"/>
  <c r="E654" i="15"/>
  <c r="E451" i="15"/>
  <c r="E658" i="15"/>
  <c r="E656" i="15"/>
  <c r="E264" i="15"/>
  <c r="E143" i="15"/>
  <c r="E203" i="15"/>
  <c r="E95" i="15"/>
  <c r="E541" i="15"/>
  <c r="E155" i="15"/>
  <c r="E4" i="15"/>
  <c r="E523" i="15"/>
  <c r="E681" i="15"/>
  <c r="E645" i="15"/>
  <c r="E193" i="15"/>
  <c r="E540" i="15"/>
  <c r="E353" i="15"/>
  <c r="E527" i="15"/>
  <c r="E9" i="15"/>
  <c r="E284" i="15"/>
  <c r="E647" i="15"/>
  <c r="E330" i="15"/>
  <c r="E187" i="15"/>
  <c r="E130" i="15"/>
  <c r="E577" i="15"/>
  <c r="E159" i="15"/>
  <c r="E564" i="15"/>
  <c r="E237" i="15"/>
  <c r="E112" i="15"/>
  <c r="E71" i="15"/>
  <c r="E634" i="15"/>
  <c r="E388" i="15"/>
  <c r="E571" i="15"/>
  <c r="E191" i="15"/>
  <c r="E438" i="15"/>
  <c r="E263" i="15"/>
  <c r="E420" i="15"/>
  <c r="E110" i="15"/>
  <c r="E639" i="15"/>
  <c r="E279" i="15"/>
  <c r="E259" i="15"/>
  <c r="E309" i="15"/>
  <c r="E111" i="15"/>
  <c r="E241" i="15"/>
  <c r="E93" i="15"/>
  <c r="E106" i="15"/>
  <c r="E674" i="15"/>
  <c r="E575" i="15"/>
  <c r="E134" i="15"/>
  <c r="E579" i="15"/>
  <c r="E66" i="15"/>
  <c r="E455" i="15"/>
  <c r="E153" i="15"/>
  <c r="E273" i="15"/>
  <c r="E14" i="15"/>
  <c r="E91" i="15"/>
  <c r="E233" i="15"/>
  <c r="E255" i="15"/>
  <c r="E431" i="15"/>
  <c r="E73" i="15"/>
  <c r="E372" i="15"/>
  <c r="E597" i="15"/>
  <c r="E464" i="15"/>
  <c r="E454" i="15"/>
  <c r="E603" i="15"/>
  <c r="E195" i="15"/>
  <c r="E590" i="15"/>
  <c r="E208" i="15"/>
  <c r="E474" i="15"/>
  <c r="E495" i="15"/>
  <c r="E424" i="15"/>
  <c r="E562" i="15"/>
  <c r="E566" i="15"/>
  <c r="E308" i="15"/>
  <c r="E232" i="15"/>
  <c r="E625" i="15"/>
  <c r="E446" i="15"/>
  <c r="E96" i="15"/>
  <c r="E83" i="15"/>
  <c r="E276" i="15"/>
  <c r="E671" i="15"/>
  <c r="E338" i="15"/>
  <c r="E439" i="15"/>
  <c r="E315" i="15"/>
  <c r="E28" i="15"/>
  <c r="E497" i="15"/>
  <c r="E509" i="15"/>
  <c r="E570" i="15"/>
  <c r="E585" i="15"/>
  <c r="E400" i="15"/>
  <c r="E6" i="15"/>
  <c r="E657" i="15"/>
  <c r="E608" i="15"/>
  <c r="E141" i="15"/>
  <c r="E115" i="15"/>
  <c r="E60" i="15"/>
  <c r="E630" i="15"/>
  <c r="E453" i="15"/>
  <c r="E421" i="15"/>
  <c r="E343" i="15"/>
  <c r="E557" i="15"/>
  <c r="E358" i="15"/>
  <c r="E290" i="15"/>
  <c r="E277" i="15"/>
  <c r="E138" i="15"/>
  <c r="E569" i="15"/>
  <c r="E247" i="15"/>
  <c r="E376" i="15"/>
  <c r="E251" i="15"/>
  <c r="E288" i="15"/>
  <c r="E62" i="15"/>
  <c r="E443" i="15"/>
  <c r="E65" i="15"/>
  <c r="E470" i="15"/>
  <c r="E555" i="15"/>
  <c r="E596" i="15"/>
  <c r="E412" i="15"/>
  <c r="E40" i="15"/>
  <c r="E184" i="15"/>
  <c r="E339" i="15"/>
  <c r="E581" i="15"/>
  <c r="E417" i="15"/>
  <c r="E199" i="15"/>
  <c r="E88" i="15"/>
  <c r="E321" i="15"/>
  <c r="E285" i="15"/>
  <c r="E77" i="15"/>
  <c r="E27" i="15"/>
  <c r="E151" i="15"/>
  <c r="E508" i="15"/>
  <c r="E102" i="15"/>
  <c r="E395" i="15"/>
  <c r="E478" i="15"/>
  <c r="E500" i="15"/>
  <c r="E567" i="15"/>
  <c r="E124" i="15"/>
  <c r="E588" i="15"/>
  <c r="E482" i="15"/>
  <c r="E679" i="15"/>
  <c r="E368" i="15"/>
  <c r="E646" i="15"/>
  <c r="E89" i="15"/>
  <c r="E520" i="15"/>
  <c r="E604" i="15"/>
  <c r="E123" i="15"/>
  <c r="E186" i="15"/>
  <c r="E676" i="15"/>
  <c r="E551" i="15"/>
  <c r="E25" i="15"/>
  <c r="E207" i="15"/>
  <c r="E336" i="15"/>
  <c r="E605" i="15"/>
  <c r="E320" i="15"/>
  <c r="E638" i="15"/>
  <c r="E529" i="15"/>
  <c r="E347" i="15"/>
  <c r="E539" i="15"/>
  <c r="E440" i="15"/>
  <c r="E327" i="15"/>
  <c r="E157" i="15"/>
  <c r="E13" i="15"/>
  <c r="E105" i="15"/>
  <c r="E361" i="15"/>
  <c r="E57" i="15"/>
  <c r="E378" i="15"/>
  <c r="E305" i="15"/>
  <c r="E403" i="15"/>
  <c r="E129" i="15"/>
  <c r="E484" i="15"/>
  <c r="E150" i="15"/>
  <c r="E617" i="15"/>
  <c r="E162" i="15"/>
  <c r="E204" i="15"/>
  <c r="E476" i="15"/>
  <c r="E82" i="15"/>
  <c r="E280" i="15"/>
  <c r="E637" i="15"/>
  <c r="E194" i="15"/>
  <c r="E301" i="15"/>
  <c r="E172" i="15"/>
  <c r="E583" i="15"/>
  <c r="E332" i="15"/>
  <c r="E364" i="15"/>
  <c r="E610" i="15"/>
  <c r="E473" i="15"/>
  <c r="E626" i="15"/>
  <c r="E544" i="15"/>
  <c r="E407" i="15"/>
  <c r="E389" i="15"/>
  <c r="E649" i="15"/>
  <c r="E491" i="15"/>
  <c r="E599" i="15"/>
  <c r="E563" i="15"/>
  <c r="E526" i="15"/>
  <c r="E72" i="15"/>
  <c r="E644" i="15"/>
  <c r="E593" i="15"/>
  <c r="E659" i="15"/>
  <c r="E580" i="15"/>
  <c r="E409" i="15"/>
  <c r="E408" i="15"/>
  <c r="E268" i="15"/>
  <c r="E447" i="15"/>
  <c r="E582" i="15"/>
  <c r="E219" i="15"/>
  <c r="E666" i="15"/>
  <c r="E359" i="15"/>
  <c r="E519" i="15"/>
  <c r="E68" i="15"/>
  <c r="E589" i="15"/>
  <c r="E104" i="15"/>
  <c r="E398" i="15"/>
  <c r="E122" i="15"/>
  <c r="E42" i="15"/>
  <c r="E87" i="15"/>
  <c r="E117" i="15"/>
  <c r="E250" i="15"/>
  <c r="E145" i="15"/>
  <c r="E75" i="15"/>
  <c r="E221" i="15"/>
  <c r="E459" i="15"/>
  <c r="E147" i="15"/>
  <c r="E547" i="15"/>
  <c r="E641" i="15"/>
  <c r="E142" i="15"/>
  <c r="E136" i="15"/>
  <c r="E624" i="15"/>
  <c r="E318" i="15"/>
  <c r="E202" i="15"/>
  <c r="E689" i="15"/>
  <c r="E12" i="15"/>
  <c r="E461" i="15"/>
  <c r="E663" i="15"/>
  <c r="E510" i="15"/>
  <c r="E360" i="15"/>
  <c r="E36" i="15"/>
  <c r="E602" i="15"/>
  <c r="E499" i="15"/>
  <c r="E334" i="15"/>
  <c r="E346" i="15"/>
  <c r="E94" i="15"/>
  <c r="E131" i="15"/>
  <c r="E366" i="15"/>
  <c r="E401" i="15"/>
  <c r="E252" i="15"/>
  <c r="E152" i="15"/>
  <c r="E80" i="15"/>
  <c r="E173" i="15"/>
  <c r="E97" i="15"/>
  <c r="E445" i="15"/>
  <c r="E179" i="15"/>
  <c r="E396" i="15"/>
  <c r="E399" i="15"/>
  <c r="E79" i="15"/>
  <c r="E220" i="15"/>
  <c r="E337" i="15"/>
  <c r="E357" i="15"/>
  <c r="E427" i="15"/>
  <c r="E553" i="15"/>
  <c r="E48" i="15"/>
  <c r="E211" i="15"/>
  <c r="E514" i="15"/>
  <c r="E559" i="15"/>
  <c r="E289" i="15"/>
  <c r="E32" i="15"/>
  <c r="E468" i="15"/>
  <c r="E369" i="15"/>
  <c r="E283" i="15"/>
  <c r="E272" i="15"/>
  <c r="E373" i="15"/>
  <c r="E496" i="15"/>
  <c r="E452" i="15"/>
  <c r="E456" i="15"/>
  <c r="E177" i="15"/>
  <c r="E295" i="15"/>
  <c r="E46" i="15"/>
  <c r="E436" i="15"/>
  <c r="E586" i="15"/>
  <c r="E248" i="15"/>
  <c r="E594" i="15"/>
  <c r="E415" i="15"/>
  <c r="E613" i="15"/>
  <c r="E51" i="15"/>
  <c r="E614" i="15"/>
  <c r="E665" i="15"/>
  <c r="E535" i="15"/>
  <c r="E282" i="15"/>
  <c r="E260" i="15"/>
  <c r="E591" i="15"/>
  <c r="E668" i="15"/>
  <c r="E53" i="15"/>
  <c r="E324" i="15"/>
  <c r="E534" i="15"/>
  <c r="E132" i="15"/>
  <c r="E304" i="15"/>
  <c r="E113" i="15"/>
  <c r="E274" i="15"/>
  <c r="E160" i="15"/>
  <c r="E465" i="15"/>
  <c r="E316" i="15"/>
  <c r="E355" i="15"/>
  <c r="E531" i="15"/>
  <c r="E148" i="15"/>
  <c r="E437" i="15"/>
  <c r="E210" i="15"/>
  <c r="E258" i="15"/>
  <c r="E481" i="15"/>
  <c r="E618" i="15"/>
  <c r="E384" i="15"/>
  <c r="E171" i="15"/>
  <c r="E432" i="15"/>
  <c r="E371" i="15"/>
  <c r="E275" i="15"/>
  <c r="E262" i="15"/>
  <c r="E224" i="15"/>
  <c r="E103" i="15"/>
  <c r="E584" i="15"/>
  <c r="E511" i="15"/>
  <c r="E311" i="15"/>
  <c r="E45" i="15"/>
  <c r="E462" i="15"/>
  <c r="E349" i="15"/>
  <c r="E11" i="15"/>
  <c r="E158" i="15"/>
  <c r="E356" i="15"/>
  <c r="E5" i="15"/>
  <c r="E502" i="15"/>
  <c r="E174" i="15"/>
  <c r="E49" i="15"/>
  <c r="E537" i="15"/>
  <c r="E29" i="15"/>
  <c r="E189" i="15"/>
  <c r="E578" i="15"/>
  <c r="E246" i="15"/>
  <c r="E303" i="15"/>
  <c r="E370" i="15"/>
  <c r="E490" i="15"/>
  <c r="E266" i="15"/>
  <c r="E528" i="15"/>
  <c r="E328" i="15"/>
  <c r="E10" i="15"/>
  <c r="E30" i="15"/>
  <c r="E114" i="15"/>
  <c r="E214" i="15"/>
  <c r="E516" i="15"/>
  <c r="E522" i="15"/>
  <c r="E367" i="15"/>
  <c r="E200" i="15"/>
  <c r="E182" i="15"/>
  <c r="E377" i="15"/>
  <c r="E393" i="15"/>
  <c r="E22" i="15"/>
  <c r="E265" i="15"/>
  <c r="E655" i="15"/>
  <c r="E139" i="15"/>
  <c r="E402" i="15"/>
  <c r="E687" i="15"/>
  <c r="E515" i="15"/>
  <c r="E216" i="15"/>
  <c r="E230" i="15"/>
  <c r="E206" i="15"/>
  <c r="E651" i="15"/>
  <c r="E227" i="15"/>
  <c r="E664" i="15"/>
  <c r="E176" i="15"/>
  <c r="E226" i="15"/>
  <c r="E198" i="15"/>
  <c r="E31" i="15"/>
  <c r="E20" i="15"/>
  <c r="E325" i="15"/>
  <c r="E545" i="15"/>
  <c r="E54" i="15"/>
  <c r="E154" i="15"/>
  <c r="E568" i="15"/>
  <c r="E168" i="15"/>
  <c r="E466" i="15"/>
  <c r="E622" i="15"/>
  <c r="E565" i="15"/>
  <c r="E472" i="15"/>
  <c r="E532" i="15"/>
  <c r="E387" i="15"/>
  <c r="E121" i="15"/>
  <c r="E592" i="15"/>
  <c r="E485" i="15"/>
  <c r="E554" i="15"/>
  <c r="E611" i="15"/>
  <c r="E52" i="15"/>
  <c r="E257" i="15"/>
  <c r="E342" i="15"/>
  <c r="E410" i="15"/>
  <c r="E310" i="15"/>
  <c r="E98" i="15"/>
  <c r="E312" i="15"/>
  <c r="E411" i="15"/>
  <c r="E595" i="15"/>
  <c r="E682" i="15"/>
  <c r="E661" i="15"/>
  <c r="E469" i="15"/>
  <c r="E426" i="15"/>
  <c r="E23" i="15"/>
  <c r="E256" i="15"/>
  <c r="E287" i="15"/>
  <c r="E149" i="15"/>
  <c r="E386" i="15"/>
  <c r="E433" i="15"/>
  <c r="E486" i="15"/>
  <c r="E59" i="15"/>
  <c r="E201" i="15"/>
  <c r="E375" i="15"/>
  <c r="E178" i="15"/>
  <c r="E441" i="15"/>
  <c r="E249" i="15"/>
  <c r="E556" i="15"/>
  <c r="E354" i="15"/>
  <c r="E225" i="15"/>
  <c r="E546" i="15"/>
  <c r="E612" i="15"/>
  <c r="E90" i="15"/>
  <c r="E128" i="15"/>
  <c r="E302" i="15"/>
  <c r="E70" i="15"/>
  <c r="E107" i="15"/>
  <c r="E680" i="15"/>
  <c r="E240" i="15"/>
  <c r="E165" i="15"/>
  <c r="E397" i="15"/>
  <c r="E21" i="15"/>
  <c r="E170" i="15"/>
  <c r="E85" i="15"/>
  <c r="E56" i="15"/>
  <c r="E525" i="15"/>
  <c r="E550" i="15"/>
  <c r="E215" i="15"/>
  <c r="E197" i="15"/>
  <c r="E127" i="15"/>
  <c r="E180" i="15"/>
  <c r="E673" i="15"/>
  <c r="E552" i="15"/>
  <c r="E76" i="15"/>
  <c r="E549" i="15"/>
  <c r="E628" i="15"/>
  <c r="E572" i="15"/>
  <c r="E140" i="15"/>
  <c r="E253" i="15"/>
  <c r="E164" i="15"/>
  <c r="E635" i="15"/>
  <c r="E381" i="15"/>
  <c r="E205" i="15"/>
  <c r="E69" i="15"/>
  <c r="E493" i="15"/>
  <c r="E678" i="15"/>
  <c r="E63" i="15"/>
  <c r="E267" i="15"/>
  <c r="E488" i="15"/>
  <c r="E631" i="15"/>
  <c r="E380" i="15"/>
  <c r="E684" i="15"/>
  <c r="E47" i="15"/>
  <c r="E19" i="15"/>
  <c r="E685" i="15"/>
  <c r="E652" i="15"/>
  <c r="E632" i="15"/>
  <c r="E390" i="15"/>
  <c r="E430" i="15"/>
  <c r="E489" i="15"/>
  <c r="E667" i="15"/>
  <c r="E607" i="15"/>
  <c r="E429" i="15"/>
  <c r="E615" i="15"/>
  <c r="E669" i="15"/>
  <c r="E501" i="15"/>
  <c r="E329" i="15"/>
  <c r="E175" i="15"/>
  <c r="E58" i="15"/>
  <c r="E317" i="15"/>
  <c r="E419" i="15"/>
  <c r="E217" i="15"/>
  <c r="E463" i="15"/>
  <c r="E298" i="15"/>
  <c r="E300" i="15"/>
  <c r="E483" i="15"/>
  <c r="E196" i="15"/>
  <c r="E351" i="15"/>
  <c r="E504" i="15"/>
  <c r="E64" i="15"/>
  <c r="E512" i="15"/>
  <c r="E15" i="15"/>
  <c r="E560" i="15"/>
  <c r="E50" i="15"/>
  <c r="E223" i="15"/>
  <c r="E242" i="15"/>
  <c r="E243" i="15"/>
  <c r="E244" i="15"/>
  <c r="E270" i="15"/>
  <c r="E344" i="15"/>
  <c r="E405" i="15"/>
  <c r="E406" i="15"/>
  <c r="E507" i="15"/>
  <c r="E414" i="15"/>
  <c r="D414" i="15"/>
  <c r="J414" i="15" s="1"/>
  <c r="D74" i="15"/>
  <c r="J74" i="15" s="1"/>
  <c r="D518" i="15"/>
  <c r="J518" i="15" s="1"/>
  <c r="D166" i="15"/>
  <c r="J166" i="15" s="1"/>
  <c r="D600" i="15"/>
  <c r="J600" i="15" s="1"/>
  <c r="D686" i="15"/>
  <c r="D621" i="15"/>
  <c r="D323" i="15"/>
  <c r="D7" i="15"/>
  <c r="D548" i="15"/>
  <c r="D418" i="15"/>
  <c r="D422" i="15"/>
  <c r="D61" i="15"/>
  <c r="D404" i="15"/>
  <c r="D55" i="15"/>
  <c r="D183" i="15"/>
  <c r="D239" i="15"/>
  <c r="D271" i="15"/>
  <c r="D307" i="15"/>
  <c r="D413" i="15"/>
  <c r="D609" i="15"/>
  <c r="D385" i="15"/>
  <c r="D521" i="15"/>
  <c r="H521" i="15" s="1"/>
  <c r="I521" i="15" s="1"/>
  <c r="D319" i="15"/>
  <c r="D322" i="15"/>
  <c r="D498" i="15"/>
  <c r="D675" i="15"/>
  <c r="D348" i="15"/>
  <c r="D99" i="15"/>
  <c r="H99" i="15" s="1"/>
  <c r="I99" i="15" s="1"/>
  <c r="D670" i="15"/>
  <c r="D394" i="15"/>
  <c r="D209" i="15"/>
  <c r="D643" i="15"/>
  <c r="D269" i="15"/>
  <c r="D18" i="15"/>
  <c r="D326" i="15"/>
  <c r="D492" i="15"/>
  <c r="H492" i="15" s="1"/>
  <c r="I492" i="15" s="1"/>
  <c r="D231" i="15"/>
  <c r="D434" i="15"/>
  <c r="D619" i="15"/>
  <c r="D26" i="15"/>
  <c r="D458" i="15"/>
  <c r="D352" i="15"/>
  <c r="D620" i="15"/>
  <c r="D133" i="15"/>
  <c r="D467" i="15"/>
  <c r="D213" i="15"/>
  <c r="D392" i="15"/>
  <c r="D660" i="15"/>
  <c r="D662" i="15"/>
  <c r="D636" i="15"/>
  <c r="D574" i="15"/>
  <c r="D345" i="15"/>
  <c r="D299" i="15"/>
  <c r="D517" i="15"/>
  <c r="D313" i="15"/>
  <c r="D471" i="15"/>
  <c r="D92" i="15"/>
  <c r="D383" i="15"/>
  <c r="D296" i="15"/>
  <c r="D135" i="15"/>
  <c r="D306" i="15"/>
  <c r="D530" i="15"/>
  <c r="D100" i="15"/>
  <c r="D156" i="15"/>
  <c r="H156" i="15" s="1"/>
  <c r="I156" i="15" s="1"/>
  <c r="D161" i="15"/>
  <c r="D435" i="15"/>
  <c r="D533" i="15"/>
  <c r="D39" i="15"/>
  <c r="D335" i="15"/>
  <c r="D449" i="15"/>
  <c r="D457" i="15"/>
  <c r="D108" i="15"/>
  <c r="D524" i="15"/>
  <c r="D576" i="15"/>
  <c r="D494" i="15"/>
  <c r="D24" i="15"/>
  <c r="D41" i="15"/>
  <c r="D333" i="15"/>
  <c r="D228" i="15"/>
  <c r="D37" i="15"/>
  <c r="D374" i="15"/>
  <c r="D598" i="15"/>
  <c r="D650" i="15"/>
  <c r="D212" i="15"/>
  <c r="D218" i="15"/>
  <c r="D450" i="15"/>
  <c r="D677" i="15"/>
  <c r="D558" i="15"/>
  <c r="D222" i="15"/>
  <c r="D192" i="15"/>
  <c r="D17" i="15"/>
  <c r="D683" i="15"/>
  <c r="D423" i="15"/>
  <c r="D137" i="15"/>
  <c r="D480" i="15"/>
  <c r="D190" i="15"/>
  <c r="D428" i="15"/>
  <c r="D81" i="15"/>
  <c r="D363" i="15"/>
  <c r="D101" i="15"/>
  <c r="D297" i="15"/>
  <c r="D341" i="15"/>
  <c r="D382" i="15"/>
  <c r="D43" i="15"/>
  <c r="D185" i="15"/>
  <c r="D67" i="15"/>
  <c r="D442" i="15"/>
  <c r="D688" i="15"/>
  <c r="D444" i="15"/>
  <c r="D623" i="15"/>
  <c r="D291" i="15"/>
  <c r="D487" i="15"/>
  <c r="D34" i="15"/>
  <c r="D126" i="15"/>
  <c r="D538" i="15"/>
  <c r="D294" i="15"/>
  <c r="D633" i="15"/>
  <c r="D278" i="15"/>
  <c r="D640" i="15"/>
  <c r="D542" i="15"/>
  <c r="D293" i="15"/>
  <c r="D616" i="15"/>
  <c r="D119" i="15"/>
  <c r="D109" i="15"/>
  <c r="D672" i="15"/>
  <c r="D573" i="15"/>
  <c r="D505" i="15"/>
  <c r="D84" i="15"/>
  <c r="D475" i="15"/>
  <c r="D235" i="15"/>
  <c r="D261" i="15"/>
  <c r="D254" i="15"/>
  <c r="D448" i="15"/>
  <c r="D188" i="15"/>
  <c r="D33" i="15"/>
  <c r="D238" i="15"/>
  <c r="D587" i="15"/>
  <c r="D292" i="15"/>
  <c r="D479" i="15"/>
  <c r="D391" i="15"/>
  <c r="D8" i="15"/>
  <c r="D416" i="15"/>
  <c r="D116" i="15"/>
  <c r="D38" i="15"/>
  <c r="D3" i="15"/>
  <c r="D234" i="15"/>
  <c r="D16" i="15"/>
  <c r="D642" i="15"/>
  <c r="D536" i="15"/>
  <c r="D331" i="15"/>
  <c r="D425" i="15"/>
  <c r="D543" i="15"/>
  <c r="D281" i="15"/>
  <c r="D44" i="15"/>
  <c r="D503" i="15"/>
  <c r="D144" i="15"/>
  <c r="D350" i="15"/>
  <c r="D653" i="15"/>
  <c r="D169" i="15"/>
  <c r="D561" i="15"/>
  <c r="D146" i="15"/>
  <c r="D340" i="15"/>
  <c r="D118" i="15"/>
  <c r="D606" i="15"/>
  <c r="D236" i="15"/>
  <c r="D35" i="15"/>
  <c r="D163" i="15"/>
  <c r="D181" i="15"/>
  <c r="D86" i="15"/>
  <c r="D365" i="15"/>
  <c r="D601" i="15"/>
  <c r="D78" i="15"/>
  <c r="D629" i="15"/>
  <c r="D362" i="15"/>
  <c r="D506" i="15"/>
  <c r="D513" i="15"/>
  <c r="D379" i="15"/>
  <c r="D627" i="15"/>
  <c r="D229" i="15"/>
  <c r="D460" i="15"/>
  <c r="D286" i="15"/>
  <c r="D120" i="15"/>
  <c r="D167" i="15"/>
  <c r="D477" i="15"/>
  <c r="D648" i="15"/>
  <c r="D125" i="15"/>
  <c r="D314" i="15"/>
  <c r="D245" i="15"/>
  <c r="D654" i="15"/>
  <c r="D451" i="15"/>
  <c r="D658" i="15"/>
  <c r="D656" i="15"/>
  <c r="D264" i="15"/>
  <c r="D143" i="15"/>
  <c r="D203" i="15"/>
  <c r="D95" i="15"/>
  <c r="D541" i="15"/>
  <c r="D155" i="15"/>
  <c r="D4" i="15"/>
  <c r="D523" i="15"/>
  <c r="D681" i="15"/>
  <c r="D645" i="15"/>
  <c r="D193" i="15"/>
  <c r="D540" i="15"/>
  <c r="D353" i="15"/>
  <c r="D527" i="15"/>
  <c r="D9" i="15"/>
  <c r="D284" i="15"/>
  <c r="D647" i="15"/>
  <c r="D330" i="15"/>
  <c r="D187" i="15"/>
  <c r="D130" i="15"/>
  <c r="D577" i="15"/>
  <c r="D159" i="15"/>
  <c r="D564" i="15"/>
  <c r="D237" i="15"/>
  <c r="D112" i="15"/>
  <c r="D71" i="15"/>
  <c r="D634" i="15"/>
  <c r="D388" i="15"/>
  <c r="D571" i="15"/>
  <c r="D191" i="15"/>
  <c r="D438" i="15"/>
  <c r="D263" i="15"/>
  <c r="D420" i="15"/>
  <c r="D110" i="15"/>
  <c r="D639" i="15"/>
  <c r="D279" i="15"/>
  <c r="D259" i="15"/>
  <c r="D309" i="15"/>
  <c r="D111" i="15"/>
  <c r="D241" i="15"/>
  <c r="D93" i="15"/>
  <c r="D106" i="15"/>
  <c r="D674" i="15"/>
  <c r="D575" i="15"/>
  <c r="D134" i="15"/>
  <c r="D579" i="15"/>
  <c r="D66" i="15"/>
  <c r="D455" i="15"/>
  <c r="D153" i="15"/>
  <c r="D273" i="15"/>
  <c r="D14" i="15"/>
  <c r="D91" i="15"/>
  <c r="D233" i="15"/>
  <c r="D255" i="15"/>
  <c r="D431" i="15"/>
  <c r="D73" i="15"/>
  <c r="D372" i="15"/>
  <c r="D597" i="15"/>
  <c r="D464" i="15"/>
  <c r="D454" i="15"/>
  <c r="D603" i="15"/>
  <c r="D195" i="15"/>
  <c r="D590" i="15"/>
  <c r="D208" i="15"/>
  <c r="D474" i="15"/>
  <c r="D495" i="15"/>
  <c r="D424" i="15"/>
  <c r="D562" i="15"/>
  <c r="D566" i="15"/>
  <c r="D308" i="15"/>
  <c r="D232" i="15"/>
  <c r="D625" i="15"/>
  <c r="D446" i="15"/>
  <c r="D96" i="15"/>
  <c r="D83" i="15"/>
  <c r="D276" i="15"/>
  <c r="D671" i="15"/>
  <c r="D338" i="15"/>
  <c r="D439" i="15"/>
  <c r="D315" i="15"/>
  <c r="D28" i="15"/>
  <c r="D497" i="15"/>
  <c r="D509" i="15"/>
  <c r="D570" i="15"/>
  <c r="D585" i="15"/>
  <c r="D400" i="15"/>
  <c r="D6" i="15"/>
  <c r="D657" i="15"/>
  <c r="D608" i="15"/>
  <c r="D141" i="15"/>
  <c r="D115" i="15"/>
  <c r="D60" i="15"/>
  <c r="D630" i="15"/>
  <c r="D453" i="15"/>
  <c r="D421" i="15"/>
  <c r="D343" i="15"/>
  <c r="D557" i="15"/>
  <c r="D358" i="15"/>
  <c r="D290" i="15"/>
  <c r="D277" i="15"/>
  <c r="D138" i="15"/>
  <c r="D569" i="15"/>
  <c r="D247" i="15"/>
  <c r="D376" i="15"/>
  <c r="D251" i="15"/>
  <c r="D288" i="15"/>
  <c r="D62" i="15"/>
  <c r="D443" i="15"/>
  <c r="D65" i="15"/>
  <c r="D470" i="15"/>
  <c r="D555" i="15"/>
  <c r="D596" i="15"/>
  <c r="D412" i="15"/>
  <c r="D40" i="15"/>
  <c r="D184" i="15"/>
  <c r="D339" i="15"/>
  <c r="D581" i="15"/>
  <c r="D417" i="15"/>
  <c r="D199" i="15"/>
  <c r="D88" i="15"/>
  <c r="D321" i="15"/>
  <c r="D285" i="15"/>
  <c r="D77" i="15"/>
  <c r="D27" i="15"/>
  <c r="D151" i="15"/>
  <c r="D508" i="15"/>
  <c r="D102" i="15"/>
  <c r="D395" i="15"/>
  <c r="D478" i="15"/>
  <c r="D500" i="15"/>
  <c r="D567" i="15"/>
  <c r="D124" i="15"/>
  <c r="D588" i="15"/>
  <c r="D482" i="15"/>
  <c r="D679" i="15"/>
  <c r="D368" i="15"/>
  <c r="D646" i="15"/>
  <c r="D89" i="15"/>
  <c r="D520" i="15"/>
  <c r="D604" i="15"/>
  <c r="D123" i="15"/>
  <c r="D186" i="15"/>
  <c r="D676" i="15"/>
  <c r="D551" i="15"/>
  <c r="D25" i="15"/>
  <c r="D207" i="15"/>
  <c r="D336" i="15"/>
  <c r="D605" i="15"/>
  <c r="D320" i="15"/>
  <c r="D638" i="15"/>
  <c r="D529" i="15"/>
  <c r="D347" i="15"/>
  <c r="D539" i="15"/>
  <c r="D440" i="15"/>
  <c r="D327" i="15"/>
  <c r="D157" i="15"/>
  <c r="D13" i="15"/>
  <c r="D105" i="15"/>
  <c r="D361" i="15"/>
  <c r="D57" i="15"/>
  <c r="D378" i="15"/>
  <c r="D305" i="15"/>
  <c r="D403" i="15"/>
  <c r="D129" i="15"/>
  <c r="D484" i="15"/>
  <c r="D150" i="15"/>
  <c r="D617" i="15"/>
  <c r="D162" i="15"/>
  <c r="D204" i="15"/>
  <c r="D476" i="15"/>
  <c r="D82" i="15"/>
  <c r="D280" i="15"/>
  <c r="D637" i="15"/>
  <c r="D194" i="15"/>
  <c r="D301" i="15"/>
  <c r="D172" i="15"/>
  <c r="D583" i="15"/>
  <c r="D332" i="15"/>
  <c r="D364" i="15"/>
  <c r="D610" i="15"/>
  <c r="D473" i="15"/>
  <c r="D626" i="15"/>
  <c r="D544" i="15"/>
  <c r="D407" i="15"/>
  <c r="D389" i="15"/>
  <c r="D649" i="15"/>
  <c r="D491" i="15"/>
  <c r="D599" i="15"/>
  <c r="D563" i="15"/>
  <c r="D526" i="15"/>
  <c r="D72" i="15"/>
  <c r="D644" i="15"/>
  <c r="D593" i="15"/>
  <c r="D659" i="15"/>
  <c r="D580" i="15"/>
  <c r="D409" i="15"/>
  <c r="D408" i="15"/>
  <c r="D268" i="15"/>
  <c r="D447" i="15"/>
  <c r="D582" i="15"/>
  <c r="D219" i="15"/>
  <c r="D666" i="15"/>
  <c r="D359" i="15"/>
  <c r="D519" i="15"/>
  <c r="D68" i="15"/>
  <c r="D589" i="15"/>
  <c r="D104" i="15"/>
  <c r="D398" i="15"/>
  <c r="D122" i="15"/>
  <c r="D42" i="15"/>
  <c r="D87" i="15"/>
  <c r="D117" i="15"/>
  <c r="D250" i="15"/>
  <c r="D145" i="15"/>
  <c r="D75" i="15"/>
  <c r="D221" i="15"/>
  <c r="D459" i="15"/>
  <c r="D147" i="15"/>
  <c r="D547" i="15"/>
  <c r="D641" i="15"/>
  <c r="D142" i="15"/>
  <c r="D136" i="15"/>
  <c r="D624" i="15"/>
  <c r="D318" i="15"/>
  <c r="D202" i="15"/>
  <c r="D689" i="15"/>
  <c r="D12" i="15"/>
  <c r="D461" i="15"/>
  <c r="D663" i="15"/>
  <c r="D510" i="15"/>
  <c r="D360" i="15"/>
  <c r="D36" i="15"/>
  <c r="D602" i="15"/>
  <c r="D499" i="15"/>
  <c r="D334" i="15"/>
  <c r="D346" i="15"/>
  <c r="D94" i="15"/>
  <c r="D131" i="15"/>
  <c r="D366" i="15"/>
  <c r="D401" i="15"/>
  <c r="D252" i="15"/>
  <c r="D152" i="15"/>
  <c r="D80" i="15"/>
  <c r="D173" i="15"/>
  <c r="D97" i="15"/>
  <c r="D445" i="15"/>
  <c r="D179" i="15"/>
  <c r="D396" i="15"/>
  <c r="D399" i="15"/>
  <c r="D79" i="15"/>
  <c r="D220" i="15"/>
  <c r="D337" i="15"/>
  <c r="D357" i="15"/>
  <c r="D427" i="15"/>
  <c r="D553" i="15"/>
  <c r="D48" i="15"/>
  <c r="D211" i="15"/>
  <c r="D514" i="15"/>
  <c r="D559" i="15"/>
  <c r="D289" i="15"/>
  <c r="D32" i="15"/>
  <c r="D468" i="15"/>
  <c r="D369" i="15"/>
  <c r="D283" i="15"/>
  <c r="D272" i="15"/>
  <c r="D373" i="15"/>
  <c r="D496" i="15"/>
  <c r="D452" i="15"/>
  <c r="D456" i="15"/>
  <c r="D177" i="15"/>
  <c r="D295" i="15"/>
  <c r="D46" i="15"/>
  <c r="D436" i="15"/>
  <c r="D586" i="15"/>
  <c r="D248" i="15"/>
  <c r="D594" i="15"/>
  <c r="D415" i="15"/>
  <c r="D613" i="15"/>
  <c r="D51" i="15"/>
  <c r="D614" i="15"/>
  <c r="D665" i="15"/>
  <c r="D535" i="15"/>
  <c r="D282" i="15"/>
  <c r="D260" i="15"/>
  <c r="D591" i="15"/>
  <c r="D668" i="15"/>
  <c r="D53" i="15"/>
  <c r="D324" i="15"/>
  <c r="D534" i="15"/>
  <c r="D132" i="15"/>
  <c r="D304" i="15"/>
  <c r="D113" i="15"/>
  <c r="D274" i="15"/>
  <c r="D160" i="15"/>
  <c r="D465" i="15"/>
  <c r="D316" i="15"/>
  <c r="D355" i="15"/>
  <c r="D531" i="15"/>
  <c r="D148" i="15"/>
  <c r="D437" i="15"/>
  <c r="D210" i="15"/>
  <c r="D258" i="15"/>
  <c r="D481" i="15"/>
  <c r="D618" i="15"/>
  <c r="D384" i="15"/>
  <c r="D171" i="15"/>
  <c r="D432" i="15"/>
  <c r="D371" i="15"/>
  <c r="D275" i="15"/>
  <c r="D262" i="15"/>
  <c r="D224" i="15"/>
  <c r="D103" i="15"/>
  <c r="D584" i="15"/>
  <c r="D511" i="15"/>
  <c r="D311" i="15"/>
  <c r="D45" i="15"/>
  <c r="D462" i="15"/>
  <c r="D349" i="15"/>
  <c r="D11" i="15"/>
  <c r="D158" i="15"/>
  <c r="D356" i="15"/>
  <c r="D5" i="15"/>
  <c r="D502" i="15"/>
  <c r="D174" i="15"/>
  <c r="D49" i="15"/>
  <c r="D537" i="15"/>
  <c r="D29" i="15"/>
  <c r="D189" i="15"/>
  <c r="D578" i="15"/>
  <c r="D246" i="15"/>
  <c r="D303" i="15"/>
  <c r="D370" i="15"/>
  <c r="D490" i="15"/>
  <c r="D266" i="15"/>
  <c r="D528" i="15"/>
  <c r="D328" i="15"/>
  <c r="D10" i="15"/>
  <c r="D30" i="15"/>
  <c r="D114" i="15"/>
  <c r="D214" i="15"/>
  <c r="D516" i="15"/>
  <c r="D522" i="15"/>
  <c r="D367" i="15"/>
  <c r="D200" i="15"/>
  <c r="D182" i="15"/>
  <c r="D377" i="15"/>
  <c r="D393" i="15"/>
  <c r="D22" i="15"/>
  <c r="D265" i="15"/>
  <c r="D655" i="15"/>
  <c r="D139" i="15"/>
  <c r="D402" i="15"/>
  <c r="D687" i="15"/>
  <c r="D515" i="15"/>
  <c r="D216" i="15"/>
  <c r="D230" i="15"/>
  <c r="D206" i="15"/>
  <c r="D651" i="15"/>
  <c r="D227" i="15"/>
  <c r="D664" i="15"/>
  <c r="D176" i="15"/>
  <c r="D226" i="15"/>
  <c r="D198" i="15"/>
  <c r="D31" i="15"/>
  <c r="D20" i="15"/>
  <c r="D325" i="15"/>
  <c r="D545" i="15"/>
  <c r="D54" i="15"/>
  <c r="D154" i="15"/>
  <c r="D568" i="15"/>
  <c r="D168" i="15"/>
  <c r="D466" i="15"/>
  <c r="D622" i="15"/>
  <c r="D565" i="15"/>
  <c r="D472" i="15"/>
  <c r="D532" i="15"/>
  <c r="D387" i="15"/>
  <c r="D121" i="15"/>
  <c r="D592" i="15"/>
  <c r="D485" i="15"/>
  <c r="D554" i="15"/>
  <c r="D611" i="15"/>
  <c r="D52" i="15"/>
  <c r="D257" i="15"/>
  <c r="D342" i="15"/>
  <c r="D410" i="15"/>
  <c r="D310" i="15"/>
  <c r="D98" i="15"/>
  <c r="D312" i="15"/>
  <c r="D411" i="15"/>
  <c r="D595" i="15"/>
  <c r="D682" i="15"/>
  <c r="D661" i="15"/>
  <c r="D469" i="15"/>
  <c r="D426" i="15"/>
  <c r="D23" i="15"/>
  <c r="D256" i="15"/>
  <c r="D287" i="15"/>
  <c r="D149" i="15"/>
  <c r="D386" i="15"/>
  <c r="D433" i="15"/>
  <c r="D486" i="15"/>
  <c r="D59" i="15"/>
  <c r="D201" i="15"/>
  <c r="D375" i="15"/>
  <c r="D178" i="15"/>
  <c r="D441" i="15"/>
  <c r="D249" i="15"/>
  <c r="D556" i="15"/>
  <c r="D354" i="15"/>
  <c r="D225" i="15"/>
  <c r="D546" i="15"/>
  <c r="D612" i="15"/>
  <c r="D90" i="15"/>
  <c r="D128" i="15"/>
  <c r="D302" i="15"/>
  <c r="D70" i="15"/>
  <c r="D107" i="15"/>
  <c r="D680" i="15"/>
  <c r="D240" i="15"/>
  <c r="D165" i="15"/>
  <c r="D397" i="15"/>
  <c r="D21" i="15"/>
  <c r="D170" i="15"/>
  <c r="D85" i="15"/>
  <c r="D56" i="15"/>
  <c r="D525" i="15"/>
  <c r="D550" i="15"/>
  <c r="D215" i="15"/>
  <c r="D197" i="15"/>
  <c r="D127" i="15"/>
  <c r="D180" i="15"/>
  <c r="D673" i="15"/>
  <c r="D552" i="15"/>
  <c r="D76" i="15"/>
  <c r="D549" i="15"/>
  <c r="D628" i="15"/>
  <c r="D572" i="15"/>
  <c r="D140" i="15"/>
  <c r="D253" i="15"/>
  <c r="D164" i="15"/>
  <c r="D635" i="15"/>
  <c r="D381" i="15"/>
  <c r="D205" i="15"/>
  <c r="D69" i="15"/>
  <c r="D493" i="15"/>
  <c r="D678" i="15"/>
  <c r="D63" i="15"/>
  <c r="D267" i="15"/>
  <c r="D488" i="15"/>
  <c r="D631" i="15"/>
  <c r="D380" i="15"/>
  <c r="D684" i="15"/>
  <c r="D47" i="15"/>
  <c r="D19" i="15"/>
  <c r="D685" i="15"/>
  <c r="D652" i="15"/>
  <c r="D632" i="15"/>
  <c r="D390" i="15"/>
  <c r="D430" i="15"/>
  <c r="D489" i="15"/>
  <c r="D667" i="15"/>
  <c r="D607" i="15"/>
  <c r="D429" i="15"/>
  <c r="D615" i="15"/>
  <c r="D669" i="15"/>
  <c r="D501" i="15"/>
  <c r="D329" i="15"/>
  <c r="D175" i="15"/>
  <c r="D58" i="15"/>
  <c r="D317" i="15"/>
  <c r="D419" i="15"/>
  <c r="D217" i="15"/>
  <c r="D463" i="15"/>
  <c r="D298" i="15"/>
  <c r="D300" i="15"/>
  <c r="D483" i="15"/>
  <c r="D196" i="15"/>
  <c r="D351" i="15"/>
  <c r="D504" i="15"/>
  <c r="D64" i="15"/>
  <c r="D512" i="15"/>
  <c r="D15" i="15"/>
  <c r="D560" i="15"/>
  <c r="D50" i="15"/>
  <c r="D223" i="15"/>
  <c r="D242" i="15"/>
  <c r="D243" i="15"/>
  <c r="D244" i="15"/>
  <c r="D270" i="15"/>
  <c r="D344" i="15"/>
  <c r="D405" i="15"/>
  <c r="D406" i="15"/>
  <c r="D507" i="15"/>
  <c r="E3" i="16" l="1"/>
  <c r="D279" i="16"/>
  <c r="E279" i="16" s="1"/>
  <c r="D691" i="15"/>
  <c r="J4" i="16"/>
  <c r="E4" i="16"/>
  <c r="J76" i="16"/>
  <c r="E76" i="16"/>
  <c r="J51" i="16"/>
  <c r="E51" i="16"/>
  <c r="J231" i="16"/>
  <c r="E231" i="16"/>
  <c r="H253" i="16"/>
  <c r="I253" i="16" s="1"/>
  <c r="E253" i="16"/>
  <c r="H178" i="16"/>
  <c r="J178" i="16" s="1"/>
  <c r="E178" i="16"/>
  <c r="H10" i="16"/>
  <c r="J10" i="16" s="1"/>
  <c r="E10" i="16"/>
  <c r="H93" i="16"/>
  <c r="I93" i="16" s="1"/>
  <c r="E93" i="16"/>
  <c r="H223" i="16"/>
  <c r="I223" i="16" s="1"/>
  <c r="E223" i="16"/>
  <c r="H12" i="16"/>
  <c r="I12" i="16" s="1"/>
  <c r="E12" i="16"/>
  <c r="H170" i="16"/>
  <c r="I170" i="16" s="1"/>
  <c r="E170" i="16"/>
  <c r="H254" i="16"/>
  <c r="I254" i="16" s="1"/>
  <c r="E254" i="16"/>
  <c r="H247" i="16"/>
  <c r="J247" i="16" s="1"/>
  <c r="E247" i="16"/>
  <c r="H154" i="16"/>
  <c r="I154" i="16" s="1"/>
  <c r="E154" i="16"/>
  <c r="H73" i="16"/>
  <c r="I73" i="16" s="1"/>
  <c r="E73" i="16"/>
  <c r="H250" i="16"/>
  <c r="I250" i="16" s="1"/>
  <c r="E250" i="16"/>
  <c r="H232" i="16"/>
  <c r="I232" i="16" s="1"/>
  <c r="E232" i="16"/>
  <c r="H118" i="16"/>
  <c r="I118" i="16" s="1"/>
  <c r="E118" i="16"/>
  <c r="H237" i="16"/>
  <c r="J237" i="16" s="1"/>
  <c r="E237" i="16"/>
  <c r="H146" i="16"/>
  <c r="I146" i="16" s="1"/>
  <c r="E146" i="16"/>
  <c r="H17" i="16"/>
  <c r="I17" i="16" s="1"/>
  <c r="E17" i="16"/>
  <c r="H25" i="16"/>
  <c r="I25" i="16" s="1"/>
  <c r="E25" i="16"/>
  <c r="H7" i="16"/>
  <c r="I7" i="16" s="1"/>
  <c r="E7" i="16"/>
  <c r="H152" i="16"/>
  <c r="I152" i="16" s="1"/>
  <c r="E152" i="16"/>
  <c r="H106" i="16"/>
  <c r="J106" i="16" s="1"/>
  <c r="E106" i="16"/>
  <c r="H161" i="16"/>
  <c r="J161" i="16" s="1"/>
  <c r="E161" i="16"/>
  <c r="H160" i="16"/>
  <c r="J160" i="16" s="1"/>
  <c r="E160" i="16"/>
  <c r="H115" i="16"/>
  <c r="I115" i="16" s="1"/>
  <c r="E115" i="16"/>
  <c r="H108" i="16"/>
  <c r="J108" i="16" s="1"/>
  <c r="E108" i="16"/>
  <c r="H238" i="16"/>
  <c r="I238" i="16" s="1"/>
  <c r="E238" i="16"/>
  <c r="H149" i="16"/>
  <c r="I149" i="16" s="1"/>
  <c r="E149" i="16"/>
  <c r="H171" i="16"/>
  <c r="I171" i="16" s="1"/>
  <c r="E171" i="16"/>
  <c r="H117" i="16"/>
  <c r="J117" i="16" s="1"/>
  <c r="E117" i="16"/>
  <c r="H59" i="16"/>
  <c r="I59" i="16" s="1"/>
  <c r="E59" i="16"/>
  <c r="H260" i="16"/>
  <c r="J260" i="16" s="1"/>
  <c r="E260" i="16"/>
  <c r="H138" i="16"/>
  <c r="I138" i="16" s="1"/>
  <c r="E138" i="16"/>
  <c r="H104" i="16"/>
  <c r="J104" i="16" s="1"/>
  <c r="E104" i="16"/>
  <c r="H145" i="16"/>
  <c r="I145" i="16" s="1"/>
  <c r="E145" i="16"/>
  <c r="H274" i="16"/>
  <c r="I274" i="16" s="1"/>
  <c r="E274" i="16"/>
  <c r="H80" i="16"/>
  <c r="J80" i="16" s="1"/>
  <c r="E80" i="16"/>
  <c r="H177" i="16"/>
  <c r="J177" i="16" s="1"/>
  <c r="E177" i="16"/>
  <c r="H176" i="16"/>
  <c r="I176" i="16" s="1"/>
  <c r="E176" i="16"/>
  <c r="H86" i="16"/>
  <c r="I86" i="16" s="1"/>
  <c r="E86" i="16"/>
  <c r="H89" i="16"/>
  <c r="J89" i="16" s="1"/>
  <c r="E89" i="16"/>
  <c r="H36" i="16"/>
  <c r="I36" i="16" s="1"/>
  <c r="E36" i="16"/>
  <c r="H99" i="16"/>
  <c r="I99" i="16" s="1"/>
  <c r="E99" i="16"/>
  <c r="H27" i="16"/>
  <c r="I27" i="16" s="1"/>
  <c r="E27" i="16"/>
  <c r="H228" i="16"/>
  <c r="J228" i="16" s="1"/>
  <c r="E228" i="16"/>
  <c r="H264" i="16"/>
  <c r="J264" i="16" s="1"/>
  <c r="E264" i="16"/>
  <c r="H123" i="16"/>
  <c r="I123" i="16" s="1"/>
  <c r="E123" i="16"/>
  <c r="H110" i="16"/>
  <c r="J110" i="16" s="1"/>
  <c r="E110" i="16"/>
  <c r="H206" i="16"/>
  <c r="J206" i="16" s="1"/>
  <c r="E206" i="16"/>
  <c r="H213" i="16"/>
  <c r="I213" i="16" s="1"/>
  <c r="E213" i="16"/>
  <c r="H215" i="16"/>
  <c r="J215" i="16" s="1"/>
  <c r="E215" i="16"/>
  <c r="H164" i="16"/>
  <c r="J164" i="16" s="1"/>
  <c r="E164" i="16"/>
  <c r="H101" i="16"/>
  <c r="I101" i="16" s="1"/>
  <c r="E101" i="16"/>
  <c r="H167" i="16"/>
  <c r="I167" i="16" s="1"/>
  <c r="E167" i="16"/>
  <c r="H5" i="16"/>
  <c r="I5" i="16" s="1"/>
  <c r="E5" i="16"/>
  <c r="H203" i="16"/>
  <c r="J203" i="16" s="1"/>
  <c r="E203" i="16"/>
  <c r="H248" i="16"/>
  <c r="J248" i="16" s="1"/>
  <c r="E248" i="16"/>
  <c r="H157" i="16"/>
  <c r="I157" i="16" s="1"/>
  <c r="E157" i="16"/>
  <c r="H262" i="16"/>
  <c r="I262" i="16" s="1"/>
  <c r="E262" i="16"/>
  <c r="H96" i="16"/>
  <c r="J96" i="16" s="1"/>
  <c r="E96" i="16"/>
  <c r="H98" i="16"/>
  <c r="I98" i="16" s="1"/>
  <c r="E98" i="16"/>
  <c r="H162" i="16"/>
  <c r="I162" i="16" s="1"/>
  <c r="E162" i="16"/>
  <c r="H46" i="16"/>
  <c r="J46" i="16" s="1"/>
  <c r="E46" i="16"/>
  <c r="H56" i="16"/>
  <c r="J56" i="16" s="1"/>
  <c r="E56" i="16"/>
  <c r="H103" i="16"/>
  <c r="J103" i="16" s="1"/>
  <c r="E103" i="16"/>
  <c r="H85" i="16"/>
  <c r="I85" i="16" s="1"/>
  <c r="E85" i="16"/>
  <c r="H60" i="16"/>
  <c r="I60" i="16" s="1"/>
  <c r="E60" i="16"/>
  <c r="H52" i="16"/>
  <c r="I52" i="16" s="1"/>
  <c r="E52" i="16"/>
  <c r="H169" i="16"/>
  <c r="I169" i="16" s="1"/>
  <c r="E169" i="16"/>
  <c r="H249" i="16"/>
  <c r="I249" i="16" s="1"/>
  <c r="E249" i="16"/>
  <c r="H243" i="16"/>
  <c r="I243" i="16" s="1"/>
  <c r="E243" i="16"/>
  <c r="H112" i="16"/>
  <c r="I112" i="16" s="1"/>
  <c r="E112" i="16"/>
  <c r="H131" i="16"/>
  <c r="J131" i="16" s="1"/>
  <c r="E131" i="16"/>
  <c r="H14" i="16"/>
  <c r="I14" i="16" s="1"/>
  <c r="E14" i="16"/>
  <c r="H139" i="16"/>
  <c r="I139" i="16" s="1"/>
  <c r="E139" i="16"/>
  <c r="H242" i="16"/>
  <c r="J242" i="16" s="1"/>
  <c r="E242" i="16"/>
  <c r="H184" i="16"/>
  <c r="I184" i="16" s="1"/>
  <c r="E184" i="16"/>
  <c r="H241" i="16"/>
  <c r="I241" i="16" s="1"/>
  <c r="E241" i="16"/>
  <c r="H234" i="16"/>
  <c r="I234" i="16" s="1"/>
  <c r="E234" i="16"/>
  <c r="H168" i="16"/>
  <c r="I168" i="16" s="1"/>
  <c r="E168" i="16"/>
  <c r="H136" i="16"/>
  <c r="J136" i="16" s="1"/>
  <c r="E136" i="16"/>
  <c r="H187" i="16"/>
  <c r="I187" i="16" s="1"/>
  <c r="E187" i="16"/>
  <c r="H20" i="16"/>
  <c r="I20" i="16" s="1"/>
  <c r="E20" i="16"/>
  <c r="H244" i="16"/>
  <c r="J244" i="16" s="1"/>
  <c r="E244" i="16"/>
  <c r="H84" i="16"/>
  <c r="J84" i="16" s="1"/>
  <c r="E84" i="16"/>
  <c r="H40" i="16"/>
  <c r="J40" i="16" s="1"/>
  <c r="E40" i="16"/>
  <c r="H133" i="16"/>
  <c r="I133" i="16" s="1"/>
  <c r="E133" i="16"/>
  <c r="H83" i="16"/>
  <c r="I83" i="16" s="1"/>
  <c r="E83" i="16"/>
  <c r="H199" i="16"/>
  <c r="J199" i="16" s="1"/>
  <c r="E199" i="16"/>
  <c r="H277" i="16"/>
  <c r="J277" i="16" s="1"/>
  <c r="E277" i="16"/>
  <c r="H259" i="16"/>
  <c r="I259" i="16" s="1"/>
  <c r="E259" i="16"/>
  <c r="H78" i="16"/>
  <c r="I78" i="16" s="1"/>
  <c r="E78" i="16"/>
  <c r="H67" i="16"/>
  <c r="J67" i="16" s="1"/>
  <c r="E67" i="16"/>
  <c r="H62" i="16"/>
  <c r="J62" i="16" s="1"/>
  <c r="E62" i="16"/>
  <c r="H222" i="16"/>
  <c r="J222" i="16" s="1"/>
  <c r="E222" i="16"/>
  <c r="H180" i="16"/>
  <c r="I180" i="16" s="1"/>
  <c r="E180" i="16"/>
  <c r="H181" i="16"/>
  <c r="J181" i="16" s="1"/>
  <c r="E181" i="16"/>
  <c r="H82" i="16"/>
  <c r="I82" i="16" s="1"/>
  <c r="E82" i="16"/>
  <c r="H32" i="16"/>
  <c r="J32" i="16" s="1"/>
  <c r="E32" i="16"/>
  <c r="H212" i="16"/>
  <c r="I212" i="16" s="1"/>
  <c r="E212" i="16"/>
  <c r="H207" i="16"/>
  <c r="I207" i="16" s="1"/>
  <c r="E207" i="16"/>
  <c r="H94" i="16"/>
  <c r="I94" i="16" s="1"/>
  <c r="E94" i="16"/>
  <c r="H217" i="16"/>
  <c r="J217" i="16" s="1"/>
  <c r="E217" i="16"/>
  <c r="H37" i="16"/>
  <c r="J37" i="16" s="1"/>
  <c r="E37" i="16"/>
  <c r="H216" i="16"/>
  <c r="I216" i="16" s="1"/>
  <c r="E216" i="16"/>
  <c r="H66" i="16"/>
  <c r="I66" i="16" s="1"/>
  <c r="E66" i="16"/>
  <c r="H81" i="16"/>
  <c r="I81" i="16" s="1"/>
  <c r="E81" i="16"/>
  <c r="H31" i="16"/>
  <c r="I31" i="16" s="1"/>
  <c r="E31" i="16"/>
  <c r="H166" i="16"/>
  <c r="J166" i="16" s="1"/>
  <c r="E166" i="16"/>
  <c r="H188" i="16"/>
  <c r="J188" i="16" s="1"/>
  <c r="E188" i="16"/>
  <c r="H218" i="16"/>
  <c r="I218" i="16" s="1"/>
  <c r="E218" i="16"/>
  <c r="H22" i="16"/>
  <c r="I22" i="16" s="1"/>
  <c r="E22" i="16"/>
  <c r="J186" i="16"/>
  <c r="E186" i="16"/>
  <c r="J71" i="16"/>
  <c r="E71" i="16"/>
  <c r="J119" i="16"/>
  <c r="E119" i="16"/>
  <c r="J140" i="16"/>
  <c r="E140" i="16"/>
  <c r="H224" i="16"/>
  <c r="J224" i="16" s="1"/>
  <c r="E224" i="16"/>
  <c r="H205" i="16"/>
  <c r="I205" i="16" s="1"/>
  <c r="E205" i="16"/>
  <c r="H125" i="16"/>
  <c r="I125" i="16" s="1"/>
  <c r="E125" i="16"/>
  <c r="H182" i="16"/>
  <c r="I182" i="16" s="1"/>
  <c r="E182" i="16"/>
  <c r="H275" i="16"/>
  <c r="I275" i="16" s="1"/>
  <c r="E275" i="16"/>
  <c r="H270" i="16"/>
  <c r="J270" i="16" s="1"/>
  <c r="E270" i="16"/>
  <c r="H204" i="16"/>
  <c r="I204" i="16" s="1"/>
  <c r="E204" i="16"/>
  <c r="H226" i="16"/>
  <c r="I226" i="16" s="1"/>
  <c r="E226" i="16"/>
  <c r="H148" i="16"/>
  <c r="J148" i="16" s="1"/>
  <c r="E148" i="16"/>
  <c r="H24" i="16"/>
  <c r="I24" i="16" s="1"/>
  <c r="E24" i="16"/>
  <c r="H129" i="16"/>
  <c r="I129" i="16" s="1"/>
  <c r="E129" i="16"/>
  <c r="H64" i="16"/>
  <c r="I64" i="16" s="1"/>
  <c r="E64" i="16"/>
  <c r="H173" i="16"/>
  <c r="J173" i="16" s="1"/>
  <c r="E173" i="16"/>
  <c r="H193" i="16"/>
  <c r="I193" i="16" s="1"/>
  <c r="E193" i="16"/>
  <c r="H257" i="16"/>
  <c r="I257" i="16" s="1"/>
  <c r="E257" i="16"/>
  <c r="H111" i="16"/>
  <c r="I111" i="16" s="1"/>
  <c r="E111" i="16"/>
  <c r="H185" i="16"/>
  <c r="I185" i="16" s="1"/>
  <c r="E185" i="16"/>
  <c r="H245" i="16"/>
  <c r="I245" i="16" s="1"/>
  <c r="E245" i="16"/>
  <c r="H220" i="16"/>
  <c r="J220" i="16" s="1"/>
  <c r="E220" i="16"/>
  <c r="H48" i="16"/>
  <c r="J48" i="16" s="1"/>
  <c r="E48" i="16"/>
  <c r="H271" i="16"/>
  <c r="J271" i="16" s="1"/>
  <c r="E271" i="16"/>
  <c r="H150" i="16"/>
  <c r="I150" i="16" s="1"/>
  <c r="E150" i="16"/>
  <c r="H122" i="16"/>
  <c r="J122" i="16" s="1"/>
  <c r="E122" i="16"/>
  <c r="H18" i="16"/>
  <c r="J18" i="16" s="1"/>
  <c r="E18" i="16"/>
  <c r="H268" i="16"/>
  <c r="I268" i="16" s="1"/>
  <c r="E268" i="16"/>
  <c r="H211" i="16"/>
  <c r="I211" i="16" s="1"/>
  <c r="E211" i="16"/>
  <c r="H261" i="16"/>
  <c r="I261" i="16" s="1"/>
  <c r="E261" i="16"/>
  <c r="H90" i="16"/>
  <c r="I90" i="16" s="1"/>
  <c r="E90" i="16"/>
  <c r="H198" i="16"/>
  <c r="J198" i="16" s="1"/>
  <c r="E198" i="16"/>
  <c r="H142" i="16"/>
  <c r="I142" i="16" s="1"/>
  <c r="E142" i="16"/>
  <c r="H126" i="16"/>
  <c r="J126" i="16" s="1"/>
  <c r="E126" i="16"/>
  <c r="H255" i="16"/>
  <c r="I255" i="16" s="1"/>
  <c r="E255" i="16"/>
  <c r="H109" i="16"/>
  <c r="I109" i="16" s="1"/>
  <c r="E109" i="16"/>
  <c r="H121" i="16"/>
  <c r="I121" i="16" s="1"/>
  <c r="E121" i="16"/>
  <c r="H266" i="16"/>
  <c r="I266" i="16" s="1"/>
  <c r="E266" i="16"/>
  <c r="H69" i="16"/>
  <c r="I69" i="16" s="1"/>
  <c r="E69" i="16"/>
  <c r="H236" i="16"/>
  <c r="I236" i="16" s="1"/>
  <c r="E236" i="16"/>
  <c r="H258" i="16"/>
  <c r="I258" i="16" s="1"/>
  <c r="E258" i="16"/>
  <c r="H175" i="16"/>
  <c r="J175" i="16" s="1"/>
  <c r="E175" i="16"/>
  <c r="H79" i="16"/>
  <c r="I79" i="16" s="1"/>
  <c r="E79" i="16"/>
  <c r="H143" i="16"/>
  <c r="I143" i="16" s="1"/>
  <c r="E143" i="16"/>
  <c r="H15" i="16"/>
  <c r="I15" i="16" s="1"/>
  <c r="E15" i="16"/>
  <c r="H58" i="16"/>
  <c r="J58" i="16" s="1"/>
  <c r="E58" i="16"/>
  <c r="H42" i="16"/>
  <c r="I42" i="16" s="1"/>
  <c r="E42" i="16"/>
  <c r="H120" i="16"/>
  <c r="I120" i="16" s="1"/>
  <c r="E120" i="16"/>
  <c r="H134" i="16"/>
  <c r="I134" i="16" s="1"/>
  <c r="E134" i="16"/>
  <c r="H141" i="16"/>
  <c r="I141" i="16" s="1"/>
  <c r="E141" i="16"/>
  <c r="H230" i="16"/>
  <c r="J230" i="16" s="1"/>
  <c r="E230" i="16"/>
  <c r="H107" i="16"/>
  <c r="J107" i="16" s="1"/>
  <c r="E107" i="16"/>
  <c r="H192" i="16"/>
  <c r="I192" i="16" s="1"/>
  <c r="E192" i="16"/>
  <c r="H30" i="16"/>
  <c r="I30" i="16" s="1"/>
  <c r="E30" i="16"/>
  <c r="H43" i="16"/>
  <c r="J43" i="16" s="1"/>
  <c r="E43" i="16"/>
  <c r="H130" i="16"/>
  <c r="I130" i="16" s="1"/>
  <c r="E130" i="16"/>
  <c r="H147" i="16"/>
  <c r="I147" i="16" s="1"/>
  <c r="E147" i="16"/>
  <c r="H127" i="16"/>
  <c r="J127" i="16" s="1"/>
  <c r="E127" i="16"/>
  <c r="H190" i="16"/>
  <c r="J190" i="16" s="1"/>
  <c r="E190" i="16"/>
  <c r="H209" i="16"/>
  <c r="J209" i="16" s="1"/>
  <c r="E209" i="16"/>
  <c r="H100" i="16"/>
  <c r="I100" i="16" s="1"/>
  <c r="E100" i="16"/>
  <c r="H229" i="16"/>
  <c r="J229" i="16" s="1"/>
  <c r="E229" i="16"/>
  <c r="H159" i="16"/>
  <c r="I159" i="16" s="1"/>
  <c r="E159" i="16"/>
  <c r="I104" i="16"/>
  <c r="I117" i="16"/>
  <c r="I106" i="16"/>
  <c r="I164" i="16"/>
  <c r="J521" i="15"/>
  <c r="J156" i="15"/>
  <c r="H124" i="16"/>
  <c r="H72" i="16"/>
  <c r="H45" i="16"/>
  <c r="H105" i="16"/>
  <c r="H225" i="16"/>
  <c r="H128" i="16"/>
  <c r="H195" i="16"/>
  <c r="H114" i="16"/>
  <c r="H208" i="16"/>
  <c r="H246" i="16"/>
  <c r="H276" i="16"/>
  <c r="J170" i="16"/>
  <c r="H156" i="16"/>
  <c r="H63" i="16"/>
  <c r="H28" i="16"/>
  <c r="H75" i="16"/>
  <c r="H265" i="16"/>
  <c r="H151" i="16"/>
  <c r="H273" i="16"/>
  <c r="H256" i="16"/>
  <c r="H155" i="16"/>
  <c r="J52" i="16"/>
  <c r="J14" i="16"/>
  <c r="H179" i="16"/>
  <c r="H165" i="16"/>
  <c r="H92" i="16"/>
  <c r="H201" i="16"/>
  <c r="H102" i="16"/>
  <c r="H65" i="16"/>
  <c r="H158" i="16"/>
  <c r="H61" i="16"/>
  <c r="H196" i="16"/>
  <c r="H91" i="16"/>
  <c r="H50" i="16"/>
  <c r="H44" i="16"/>
  <c r="H26" i="16"/>
  <c r="H267" i="16"/>
  <c r="H13" i="16"/>
  <c r="H29" i="16"/>
  <c r="H74" i="16"/>
  <c r="H269" i="16"/>
  <c r="H272" i="16"/>
  <c r="H189" i="16"/>
  <c r="H116" i="16"/>
  <c r="H135" i="16"/>
  <c r="H113" i="16"/>
  <c r="H54" i="16"/>
  <c r="H251" i="16"/>
  <c r="H233" i="16"/>
  <c r="H163" i="16"/>
  <c r="H19" i="16"/>
  <c r="H47" i="16"/>
  <c r="H174" i="16"/>
  <c r="H95" i="16"/>
  <c r="H172" i="16"/>
  <c r="H97" i="16"/>
  <c r="H49" i="16"/>
  <c r="H70" i="16"/>
  <c r="H6" i="16"/>
  <c r="H240" i="16"/>
  <c r="H197" i="16"/>
  <c r="H11" i="16"/>
  <c r="H153" i="16"/>
  <c r="H8" i="16"/>
  <c r="H9" i="16"/>
  <c r="H53" i="16"/>
  <c r="H57" i="16"/>
  <c r="H87" i="16"/>
  <c r="H144" i="16"/>
  <c r="H55" i="16"/>
  <c r="H16" i="16"/>
  <c r="H200" i="16"/>
  <c r="H252" i="16"/>
  <c r="H263" i="16"/>
  <c r="H235" i="16"/>
  <c r="H219" i="16"/>
  <c r="H88" i="16"/>
  <c r="H77" i="16"/>
  <c r="H191" i="16"/>
  <c r="H239" i="16"/>
  <c r="H38" i="16"/>
  <c r="H202" i="16"/>
  <c r="H194" i="16"/>
  <c r="H227" i="16"/>
  <c r="H35" i="16"/>
  <c r="H33" i="16"/>
  <c r="H68" i="16"/>
  <c r="H221" i="16"/>
  <c r="H132" i="16"/>
  <c r="H210" i="16"/>
  <c r="H23" i="16"/>
  <c r="H41" i="16"/>
  <c r="H183" i="16"/>
  <c r="H39" i="16"/>
  <c r="H3" i="16"/>
  <c r="H137" i="16"/>
  <c r="H34" i="16"/>
  <c r="H21" i="16"/>
  <c r="H214" i="16"/>
  <c r="J99" i="15"/>
  <c r="H383" i="15"/>
  <c r="I383" i="15" s="1"/>
  <c r="J492" i="15"/>
  <c r="H517" i="15"/>
  <c r="H213" i="15"/>
  <c r="I213" i="15" s="1"/>
  <c r="H434" i="15"/>
  <c r="I434" i="15" s="1"/>
  <c r="H675" i="15"/>
  <c r="I675" i="15" s="1"/>
  <c r="H55" i="15"/>
  <c r="I55" i="15" s="1"/>
  <c r="H418" i="15"/>
  <c r="I418" i="15" s="1"/>
  <c r="H621" i="15"/>
  <c r="I621" i="15" s="1"/>
  <c r="H352" i="15"/>
  <c r="I352" i="15" s="1"/>
  <c r="H135" i="15"/>
  <c r="H471" i="15"/>
  <c r="H345" i="15"/>
  <c r="I345" i="15" s="1"/>
  <c r="H660" i="15"/>
  <c r="H133" i="15"/>
  <c r="H26" i="15"/>
  <c r="H643" i="15"/>
  <c r="H322" i="15"/>
  <c r="H609" i="15"/>
  <c r="I609" i="15" s="1"/>
  <c r="H239" i="15"/>
  <c r="H61" i="15"/>
  <c r="H7" i="15"/>
  <c r="H686" i="15"/>
  <c r="I686" i="15" s="1"/>
  <c r="H533" i="15"/>
  <c r="I533" i="15" s="1"/>
  <c r="H100" i="15"/>
  <c r="I100" i="15" s="1"/>
  <c r="H296" i="15"/>
  <c r="I296" i="15" s="1"/>
  <c r="H313" i="15"/>
  <c r="I313" i="15" s="1"/>
  <c r="H574" i="15"/>
  <c r="I574" i="15" s="1"/>
  <c r="H392" i="15"/>
  <c r="I392" i="15" s="1"/>
  <c r="H620" i="15"/>
  <c r="I620" i="15" s="1"/>
  <c r="H619" i="15"/>
  <c r="I619" i="15" s="1"/>
  <c r="H326" i="15"/>
  <c r="I326" i="15" s="1"/>
  <c r="H209" i="15"/>
  <c r="I209" i="15" s="1"/>
  <c r="H348" i="15"/>
  <c r="I348" i="15" s="1"/>
  <c r="H319" i="15"/>
  <c r="I319" i="15" s="1"/>
  <c r="H413" i="15"/>
  <c r="I413" i="15" s="1"/>
  <c r="H183" i="15"/>
  <c r="I183" i="15" s="1"/>
  <c r="H422" i="15"/>
  <c r="I422" i="15" s="1"/>
  <c r="H323" i="15"/>
  <c r="I323" i="15" s="1"/>
  <c r="H435" i="15"/>
  <c r="I435" i="15" s="1"/>
  <c r="H636" i="15"/>
  <c r="H18" i="15"/>
  <c r="H394" i="15"/>
  <c r="I394" i="15" s="1"/>
  <c r="H307" i="15"/>
  <c r="H530" i="15"/>
  <c r="I530" i="15" s="1"/>
  <c r="H161" i="15"/>
  <c r="H306" i="15"/>
  <c r="I306" i="15" s="1"/>
  <c r="H92" i="15"/>
  <c r="I92" i="15" s="1"/>
  <c r="H299" i="15"/>
  <c r="I299" i="15" s="1"/>
  <c r="H662" i="15"/>
  <c r="I662" i="15" s="1"/>
  <c r="H467" i="15"/>
  <c r="I467" i="15" s="1"/>
  <c r="H458" i="15"/>
  <c r="I458" i="15" s="1"/>
  <c r="H231" i="15"/>
  <c r="I231" i="15" s="1"/>
  <c r="H269" i="15"/>
  <c r="I269" i="15" s="1"/>
  <c r="H670" i="15"/>
  <c r="I670" i="15" s="1"/>
  <c r="H498" i="15"/>
  <c r="I498" i="15" s="1"/>
  <c r="H385" i="15"/>
  <c r="I385" i="15" s="1"/>
  <c r="H271" i="15"/>
  <c r="I271" i="15" s="1"/>
  <c r="H404" i="15"/>
  <c r="H548" i="15"/>
  <c r="I548" i="15" s="1"/>
  <c r="H64" i="15"/>
  <c r="H351" i="15"/>
  <c r="H196" i="15"/>
  <c r="H298" i="15"/>
  <c r="H217" i="15"/>
  <c r="I217" i="15" s="1"/>
  <c r="H329" i="15"/>
  <c r="I329" i="15" s="1"/>
  <c r="H669" i="15"/>
  <c r="I669" i="15" s="1"/>
  <c r="H607" i="15"/>
  <c r="H667" i="15"/>
  <c r="H390" i="15"/>
  <c r="H684" i="15"/>
  <c r="I684" i="15" s="1"/>
  <c r="H63" i="15"/>
  <c r="I63" i="15" s="1"/>
  <c r="H678" i="15"/>
  <c r="H69" i="15"/>
  <c r="I69" i="15" s="1"/>
  <c r="H253" i="15"/>
  <c r="I253" i="15" s="1"/>
  <c r="H572" i="15"/>
  <c r="H673" i="15"/>
  <c r="H127" i="15"/>
  <c r="H525" i="15"/>
  <c r="H170" i="15"/>
  <c r="I170" i="15" s="1"/>
  <c r="H165" i="15"/>
  <c r="I165" i="15" s="1"/>
  <c r="H107" i="15"/>
  <c r="I107" i="15" s="1"/>
  <c r="H70" i="15"/>
  <c r="H595" i="15"/>
  <c r="I595" i="15" s="1"/>
  <c r="H410" i="15"/>
  <c r="I410" i="15" s="1"/>
  <c r="H342" i="15"/>
  <c r="H568" i="15"/>
  <c r="I568" i="15" s="1"/>
  <c r="H325" i="15"/>
  <c r="H664" i="15"/>
  <c r="I664" i="15" s="1"/>
  <c r="H515" i="15"/>
  <c r="I515" i="15" s="1"/>
  <c r="H655" i="15"/>
  <c r="H265" i="15"/>
  <c r="I265" i="15" s="1"/>
  <c r="H393" i="15"/>
  <c r="H377" i="15"/>
  <c r="H30" i="15"/>
  <c r="I30" i="15" s="1"/>
  <c r="H266" i="15"/>
  <c r="H370" i="15"/>
  <c r="I370" i="15" s="1"/>
  <c r="H246" i="15"/>
  <c r="H578" i="15"/>
  <c r="I578" i="15" s="1"/>
  <c r="H537" i="15"/>
  <c r="H5" i="15"/>
  <c r="I5" i="15" s="1"/>
  <c r="H103" i="15"/>
  <c r="I103" i="15" s="1"/>
  <c r="H384" i="15"/>
  <c r="H304" i="15"/>
  <c r="I304" i="15" s="1"/>
  <c r="H668" i="15"/>
  <c r="H591" i="15"/>
  <c r="I591" i="15" s="1"/>
  <c r="H535" i="15"/>
  <c r="H248" i="15"/>
  <c r="I248" i="15" s="1"/>
  <c r="H586" i="15"/>
  <c r="I586" i="15" s="1"/>
  <c r="H46" i="15"/>
  <c r="I46" i="15" s="1"/>
  <c r="H177" i="15"/>
  <c r="H452" i="15"/>
  <c r="I452" i="15" s="1"/>
  <c r="H373" i="15"/>
  <c r="H468" i="15"/>
  <c r="H211" i="15"/>
  <c r="H48" i="15"/>
  <c r="I48" i="15" s="1"/>
  <c r="H357" i="15"/>
  <c r="I357" i="15" s="1"/>
  <c r="H79" i="15"/>
  <c r="H399" i="15"/>
  <c r="I399" i="15" s="1"/>
  <c r="H152" i="15"/>
  <c r="I152" i="15" s="1"/>
  <c r="H252" i="15"/>
  <c r="H401" i="15"/>
  <c r="I401" i="15" s="1"/>
  <c r="H346" i="15"/>
  <c r="I346" i="15" s="1"/>
  <c r="H499" i="15"/>
  <c r="H360" i="15"/>
  <c r="I360" i="15" s="1"/>
  <c r="H510" i="15"/>
  <c r="H461" i="15"/>
  <c r="I461" i="15" s="1"/>
  <c r="H202" i="15"/>
  <c r="H147" i="15"/>
  <c r="H75" i="15"/>
  <c r="I75" i="15" s="1"/>
  <c r="H145" i="15"/>
  <c r="H250" i="15"/>
  <c r="H122" i="15"/>
  <c r="H104" i="15"/>
  <c r="H519" i="15"/>
  <c r="I519" i="15" s="1"/>
  <c r="H666" i="15"/>
  <c r="H582" i="15"/>
  <c r="I582" i="15" s="1"/>
  <c r="H447" i="15"/>
  <c r="I447" i="15" s="1"/>
  <c r="H580" i="15"/>
  <c r="I580" i="15" s="1"/>
  <c r="H526" i="15"/>
  <c r="H544" i="15"/>
  <c r="I544" i="15" s="1"/>
  <c r="H332" i="15"/>
  <c r="I332" i="15" s="1"/>
  <c r="H172" i="15"/>
  <c r="I172" i="15" s="1"/>
  <c r="H194" i="15"/>
  <c r="H637" i="15"/>
  <c r="I637" i="15" s="1"/>
  <c r="H476" i="15"/>
  <c r="H204" i="15"/>
  <c r="I204" i="15" s="1"/>
  <c r="H150" i="15"/>
  <c r="H129" i="15"/>
  <c r="I129" i="15" s="1"/>
  <c r="H305" i="15"/>
  <c r="I305" i="15" s="1"/>
  <c r="H378" i="15"/>
  <c r="H327" i="15"/>
  <c r="H539" i="15"/>
  <c r="I539" i="15" s="1"/>
  <c r="H207" i="15"/>
  <c r="H25" i="15"/>
  <c r="I25" i="15" s="1"/>
  <c r="H676" i="15"/>
  <c r="I676" i="15" s="1"/>
  <c r="H89" i="15"/>
  <c r="I89" i="15" s="1"/>
  <c r="H646" i="15"/>
  <c r="I646" i="15" s="1"/>
  <c r="H482" i="15"/>
  <c r="H124" i="15"/>
  <c r="I124" i="15" s="1"/>
  <c r="H567" i="15"/>
  <c r="I567" i="15" s="1"/>
  <c r="H500" i="15"/>
  <c r="I500" i="15" s="1"/>
  <c r="H478" i="15"/>
  <c r="H151" i="15"/>
  <c r="I151" i="15" s="1"/>
  <c r="H77" i="15"/>
  <c r="I77" i="15" s="1"/>
  <c r="H417" i="15"/>
  <c r="H581" i="15"/>
  <c r="I581" i="15" s="1"/>
  <c r="H339" i="15"/>
  <c r="I339" i="15" s="1"/>
  <c r="H40" i="15"/>
  <c r="H596" i="15"/>
  <c r="H555" i="15"/>
  <c r="I555" i="15" s="1"/>
  <c r="H470" i="15"/>
  <c r="I470" i="15" s="1"/>
  <c r="H62" i="15"/>
  <c r="I62" i="15" s="1"/>
  <c r="H288" i="15"/>
  <c r="H251" i="15"/>
  <c r="I251" i="15" s="1"/>
  <c r="H247" i="15"/>
  <c r="I247" i="15" s="1"/>
  <c r="H358" i="15"/>
  <c r="H141" i="15"/>
  <c r="H6" i="15"/>
  <c r="I6" i="15" s="1"/>
  <c r="H509" i="15"/>
  <c r="I509" i="15" s="1"/>
  <c r="H28" i="15"/>
  <c r="I28" i="15" s="1"/>
  <c r="H439" i="15"/>
  <c r="I439" i="15" s="1"/>
  <c r="H338" i="15"/>
  <c r="I338" i="15" s="1"/>
  <c r="H83" i="15"/>
  <c r="I83" i="15" s="1"/>
  <c r="H424" i="15"/>
  <c r="I424" i="15" s="1"/>
  <c r="H208" i="15"/>
  <c r="H195" i="15"/>
  <c r="I195" i="15" s="1"/>
  <c r="H464" i="15"/>
  <c r="I464" i="15" s="1"/>
  <c r="H372" i="15"/>
  <c r="I372" i="15" s="1"/>
  <c r="H431" i="15"/>
  <c r="I431" i="15" s="1"/>
  <c r="H233" i="15"/>
  <c r="I233" i="15" s="1"/>
  <c r="H273" i="15"/>
  <c r="H106" i="15"/>
  <c r="H309" i="15"/>
  <c r="I309" i="15" s="1"/>
  <c r="H420" i="15"/>
  <c r="I420" i="15" s="1"/>
  <c r="H388" i="15"/>
  <c r="H71" i="15"/>
  <c r="H237" i="15"/>
  <c r="H159" i="15"/>
  <c r="H577" i="15"/>
  <c r="H330" i="15"/>
  <c r="H9" i="15"/>
  <c r="I9" i="15" s="1"/>
  <c r="H527" i="15"/>
  <c r="I527" i="15" s="1"/>
  <c r="H193" i="15"/>
  <c r="I193" i="15" s="1"/>
  <c r="H645" i="15"/>
  <c r="I645" i="15" s="1"/>
  <c r="H681" i="15"/>
  <c r="I681" i="15" s="1"/>
  <c r="H523" i="15"/>
  <c r="H4" i="15"/>
  <c r="I4" i="15" s="1"/>
  <c r="H143" i="15"/>
  <c r="I143" i="15" s="1"/>
  <c r="H264" i="15"/>
  <c r="H658" i="15"/>
  <c r="I658" i="15" s="1"/>
  <c r="H125" i="15"/>
  <c r="H648" i="15"/>
  <c r="I648" i="15" s="1"/>
  <c r="H167" i="15"/>
  <c r="I167" i="15" s="1"/>
  <c r="H120" i="15"/>
  <c r="H286" i="15"/>
  <c r="I286" i="15" s="1"/>
  <c r="H506" i="15"/>
  <c r="I506" i="15" s="1"/>
  <c r="H362" i="15"/>
  <c r="I362" i="15" s="1"/>
  <c r="H78" i="15"/>
  <c r="H86" i="15"/>
  <c r="I86" i="15" s="1"/>
  <c r="H606" i="15"/>
  <c r="I606" i="15" s="1"/>
  <c r="H118" i="15"/>
  <c r="I118" i="15" s="1"/>
  <c r="H561" i="15"/>
  <c r="H503" i="15"/>
  <c r="I503" i="15" s="1"/>
  <c r="H543" i="15"/>
  <c r="H642" i="15"/>
  <c r="I642" i="15" s="1"/>
  <c r="H16" i="15"/>
  <c r="I16" i="15" s="1"/>
  <c r="H116" i="15"/>
  <c r="I116" i="15" s="1"/>
  <c r="H416" i="15"/>
  <c r="I416" i="15" s="1"/>
  <c r="H8" i="15"/>
  <c r="I8" i="15" s="1"/>
  <c r="H292" i="15"/>
  <c r="I292" i="15" s="1"/>
  <c r="H238" i="15"/>
  <c r="H254" i="15"/>
  <c r="I254" i="15" s="1"/>
  <c r="H84" i="15"/>
  <c r="H109" i="15"/>
  <c r="H640" i="15"/>
  <c r="I640" i="15" s="1"/>
  <c r="H278" i="15"/>
  <c r="H538" i="15"/>
  <c r="I538" i="15" s="1"/>
  <c r="H487" i="15"/>
  <c r="H101" i="15"/>
  <c r="I101" i="15" s="1"/>
  <c r="H81" i="15"/>
  <c r="I81" i="15" s="1"/>
  <c r="H480" i="15"/>
  <c r="I480" i="15" s="1"/>
  <c r="H137" i="15"/>
  <c r="I137" i="15" s="1"/>
  <c r="H683" i="15"/>
  <c r="H677" i="15"/>
  <c r="I677" i="15" s="1"/>
  <c r="H494" i="15"/>
  <c r="I494" i="15" s="1"/>
  <c r="H524" i="15"/>
  <c r="I524" i="15" s="1"/>
  <c r="H457" i="15"/>
  <c r="I457" i="15" s="1"/>
  <c r="H449" i="15"/>
  <c r="J205" i="16" l="1"/>
  <c r="I40" i="16"/>
  <c r="J168" i="16"/>
  <c r="J213" i="16"/>
  <c r="J27" i="16"/>
  <c r="J86" i="16"/>
  <c r="J212" i="16"/>
  <c r="I10" i="16"/>
  <c r="J83" i="16"/>
  <c r="J253" i="16"/>
  <c r="J36" i="16"/>
  <c r="J17" i="16"/>
  <c r="J274" i="16"/>
  <c r="J7" i="16"/>
  <c r="J223" i="16"/>
  <c r="J180" i="16"/>
  <c r="I96" i="16"/>
  <c r="I110" i="16"/>
  <c r="I56" i="16"/>
  <c r="J66" i="16"/>
  <c r="I260" i="16"/>
  <c r="I237" i="16"/>
  <c r="J73" i="16"/>
  <c r="J157" i="16"/>
  <c r="I177" i="16"/>
  <c r="I108" i="16"/>
  <c r="I277" i="16"/>
  <c r="I264" i="16"/>
  <c r="J249" i="16"/>
  <c r="J85" i="16"/>
  <c r="I244" i="16"/>
  <c r="I242" i="16"/>
  <c r="H279" i="16"/>
  <c r="J187" i="16"/>
  <c r="J90" i="16"/>
  <c r="J149" i="16"/>
  <c r="I247" i="16"/>
  <c r="J167" i="16"/>
  <c r="J241" i="16"/>
  <c r="I160" i="16"/>
  <c r="I203" i="16"/>
  <c r="I48" i="16"/>
  <c r="J112" i="16"/>
  <c r="J162" i="16"/>
  <c r="J232" i="16"/>
  <c r="J78" i="16"/>
  <c r="J22" i="16"/>
  <c r="J94" i="16"/>
  <c r="J111" i="16"/>
  <c r="J64" i="16"/>
  <c r="J24" i="16"/>
  <c r="J15" i="16"/>
  <c r="I37" i="16"/>
  <c r="I62" i="16"/>
  <c r="J82" i="16"/>
  <c r="J211" i="16"/>
  <c r="J150" i="16"/>
  <c r="I270" i="16"/>
  <c r="I188" i="16"/>
  <c r="J245" i="16"/>
  <c r="J147" i="16"/>
  <c r="J255" i="16"/>
  <c r="J193" i="16"/>
  <c r="J79" i="16"/>
  <c r="J192" i="16"/>
  <c r="J159" i="16"/>
  <c r="J134" i="16"/>
  <c r="J142" i="16"/>
  <c r="I230" i="16"/>
  <c r="I126" i="16"/>
  <c r="J258" i="16"/>
  <c r="J121" i="16"/>
  <c r="J42" i="16"/>
  <c r="J182" i="16"/>
  <c r="J31" i="16"/>
  <c r="J100" i="16"/>
  <c r="J226" i="16"/>
  <c r="I43" i="16"/>
  <c r="I18" i="16"/>
  <c r="I224" i="16"/>
  <c r="J207" i="16"/>
  <c r="I190" i="16"/>
  <c r="J152" i="16"/>
  <c r="I198" i="16"/>
  <c r="J138" i="16"/>
  <c r="I58" i="16"/>
  <c r="I89" i="16"/>
  <c r="J120" i="16"/>
  <c r="J259" i="16"/>
  <c r="I122" i="16"/>
  <c r="J146" i="16"/>
  <c r="J176" i="16"/>
  <c r="J25" i="16"/>
  <c r="J169" i="16"/>
  <c r="J98" i="16"/>
  <c r="J129" i="16"/>
  <c r="I271" i="16"/>
  <c r="I206" i="16"/>
  <c r="I229" i="16"/>
  <c r="I127" i="16"/>
  <c r="I178" i="16"/>
  <c r="I148" i="16"/>
  <c r="J20" i="16"/>
  <c r="J81" i="16"/>
  <c r="J266" i="16"/>
  <c r="I161" i="16"/>
  <c r="J184" i="16"/>
  <c r="J236" i="16"/>
  <c r="I46" i="16"/>
  <c r="I32" i="16"/>
  <c r="I131" i="16"/>
  <c r="J133" i="16"/>
  <c r="J130" i="16"/>
  <c r="J234" i="16"/>
  <c r="J30" i="16"/>
  <c r="J93" i="16"/>
  <c r="J257" i="16"/>
  <c r="J275" i="16"/>
  <c r="J101" i="16"/>
  <c r="J268" i="16"/>
  <c r="J254" i="16"/>
  <c r="J5" i="16"/>
  <c r="J109" i="16"/>
  <c r="J115" i="16"/>
  <c r="J243" i="16"/>
  <c r="J69" i="16"/>
  <c r="J262" i="16"/>
  <c r="I217" i="16"/>
  <c r="I136" i="16"/>
  <c r="I67" i="16"/>
  <c r="I173" i="16"/>
  <c r="I166" i="16"/>
  <c r="I199" i="16"/>
  <c r="I103" i="16"/>
  <c r="J216" i="16"/>
  <c r="J141" i="16"/>
  <c r="J123" i="16"/>
  <c r="J118" i="16"/>
  <c r="J238" i="16"/>
  <c r="I215" i="16"/>
  <c r="I107" i="16"/>
  <c r="I80" i="16"/>
  <c r="I181" i="16"/>
  <c r="I222" i="16"/>
  <c r="J218" i="16"/>
  <c r="J261" i="16"/>
  <c r="J59" i="16"/>
  <c r="J185" i="16"/>
  <c r="J204" i="16"/>
  <c r="J250" i="16"/>
  <c r="J12" i="16"/>
  <c r="J99" i="16"/>
  <c r="J145" i="16"/>
  <c r="J171" i="16"/>
  <c r="J139" i="16"/>
  <c r="J60" i="16"/>
  <c r="J154" i="16"/>
  <c r="I84" i="16"/>
  <c r="I248" i="16"/>
  <c r="I209" i="16"/>
  <c r="I228" i="16"/>
  <c r="I175" i="16"/>
  <c r="I220" i="16"/>
  <c r="J125" i="16"/>
  <c r="J143" i="16"/>
  <c r="J92" i="15"/>
  <c r="J5" i="15"/>
  <c r="J574" i="15"/>
  <c r="J372" i="15"/>
  <c r="J370" i="15"/>
  <c r="J418" i="15"/>
  <c r="J533" i="15"/>
  <c r="J357" i="15"/>
  <c r="J383" i="15"/>
  <c r="J424" i="15"/>
  <c r="J89" i="15"/>
  <c r="I214" i="16"/>
  <c r="I68" i="16"/>
  <c r="I57" i="16"/>
  <c r="I19" i="16"/>
  <c r="I201" i="16"/>
  <c r="I75" i="16"/>
  <c r="I208" i="16"/>
  <c r="I137" i="16"/>
  <c r="I41" i="16"/>
  <c r="I221" i="16"/>
  <c r="I227" i="16"/>
  <c r="I239" i="16"/>
  <c r="I219" i="16"/>
  <c r="I200" i="16"/>
  <c r="I87" i="16"/>
  <c r="I8" i="16"/>
  <c r="I240" i="16"/>
  <c r="I97" i="16"/>
  <c r="I47" i="16"/>
  <c r="I251" i="16"/>
  <c r="I272" i="16"/>
  <c r="I29" i="16"/>
  <c r="I26" i="16"/>
  <c r="I196" i="16"/>
  <c r="I102" i="16"/>
  <c r="I179" i="16"/>
  <c r="I256" i="16"/>
  <c r="I151" i="16"/>
  <c r="I156" i="16"/>
  <c r="I246" i="16"/>
  <c r="I128" i="16"/>
  <c r="I72" i="16"/>
  <c r="I3" i="16"/>
  <c r="I194" i="16"/>
  <c r="I235" i="16"/>
  <c r="I6" i="16"/>
  <c r="I54" i="16"/>
  <c r="I44" i="16"/>
  <c r="I63" i="16"/>
  <c r="I225" i="16"/>
  <c r="I39" i="16"/>
  <c r="I77" i="16"/>
  <c r="I11" i="16"/>
  <c r="I113" i="16"/>
  <c r="I269" i="16"/>
  <c r="I158" i="16"/>
  <c r="I124" i="16"/>
  <c r="I23" i="16"/>
  <c r="I191" i="16"/>
  <c r="I16" i="16"/>
  <c r="I153" i="16"/>
  <c r="I172" i="16"/>
  <c r="I135" i="16"/>
  <c r="I13" i="16"/>
  <c r="I61" i="16"/>
  <c r="I273" i="16"/>
  <c r="I265" i="16"/>
  <c r="I21" i="16"/>
  <c r="I210" i="16"/>
  <c r="I33" i="16"/>
  <c r="I202" i="16"/>
  <c r="I263" i="16"/>
  <c r="I55" i="16"/>
  <c r="I53" i="16"/>
  <c r="I70" i="16"/>
  <c r="I95" i="16"/>
  <c r="I163" i="16"/>
  <c r="I116" i="16"/>
  <c r="I267" i="16"/>
  <c r="I50" i="16"/>
  <c r="I92" i="16"/>
  <c r="I155" i="16"/>
  <c r="I114" i="16"/>
  <c r="I105" i="16"/>
  <c r="I34" i="16"/>
  <c r="I183" i="16"/>
  <c r="I132" i="16"/>
  <c r="I35" i="16"/>
  <c r="I38" i="16"/>
  <c r="I88" i="16"/>
  <c r="I252" i="16"/>
  <c r="I144" i="16"/>
  <c r="I9" i="16"/>
  <c r="I197" i="16"/>
  <c r="I49" i="16"/>
  <c r="I174" i="16"/>
  <c r="I233" i="16"/>
  <c r="I189" i="16"/>
  <c r="I74" i="16"/>
  <c r="I91" i="16"/>
  <c r="I65" i="16"/>
  <c r="I165" i="16"/>
  <c r="I28" i="16"/>
  <c r="I276" i="16"/>
  <c r="I195" i="16"/>
  <c r="I45" i="16"/>
  <c r="J124" i="16"/>
  <c r="J34" i="16"/>
  <c r="J65" i="16"/>
  <c r="J105" i="16"/>
  <c r="J68" i="16"/>
  <c r="J246" i="16"/>
  <c r="J45" i="16"/>
  <c r="J38" i="16"/>
  <c r="J214" i="16"/>
  <c r="J72" i="16"/>
  <c r="J156" i="16"/>
  <c r="J313" i="15"/>
  <c r="J567" i="15"/>
  <c r="J28" i="15"/>
  <c r="J586" i="15"/>
  <c r="J254" i="15"/>
  <c r="J75" i="15"/>
  <c r="J323" i="15"/>
  <c r="J55" i="15"/>
  <c r="J319" i="15"/>
  <c r="J677" i="15"/>
  <c r="J306" i="15"/>
  <c r="J69" i="15"/>
  <c r="J544" i="15"/>
  <c r="J165" i="15"/>
  <c r="J189" i="16"/>
  <c r="J9" i="16"/>
  <c r="J172" i="16"/>
  <c r="J276" i="16"/>
  <c r="J265" i="16"/>
  <c r="J194" i="16"/>
  <c r="J49" i="16"/>
  <c r="J252" i="16"/>
  <c r="J54" i="16"/>
  <c r="J165" i="16"/>
  <c r="J155" i="16"/>
  <c r="J208" i="16"/>
  <c r="J256" i="16"/>
  <c r="J75" i="16"/>
  <c r="J128" i="16"/>
  <c r="J233" i="16"/>
  <c r="J273" i="16"/>
  <c r="J28" i="16"/>
  <c r="J195" i="16"/>
  <c r="J23" i="16"/>
  <c r="J132" i="16"/>
  <c r="J13" i="16"/>
  <c r="J153" i="16"/>
  <c r="J91" i="16"/>
  <c r="J114" i="16"/>
  <c r="J151" i="16"/>
  <c r="J63" i="16"/>
  <c r="J225" i="16"/>
  <c r="J53" i="16"/>
  <c r="J163" i="16"/>
  <c r="J116" i="16"/>
  <c r="J263" i="16"/>
  <c r="J8" i="16"/>
  <c r="J251" i="16"/>
  <c r="J44" i="16"/>
  <c r="J201" i="16"/>
  <c r="J183" i="16"/>
  <c r="J88" i="16"/>
  <c r="J39" i="16"/>
  <c r="J33" i="16"/>
  <c r="J77" i="16"/>
  <c r="J41" i="16"/>
  <c r="J227" i="16"/>
  <c r="J235" i="16"/>
  <c r="J197" i="16"/>
  <c r="J29" i="16"/>
  <c r="J11" i="16"/>
  <c r="J113" i="16"/>
  <c r="J6" i="16"/>
  <c r="J267" i="16"/>
  <c r="J87" i="16"/>
  <c r="J47" i="16"/>
  <c r="J50" i="16"/>
  <c r="J92" i="16"/>
  <c r="J26" i="16"/>
  <c r="J102" i="16"/>
  <c r="J200" i="16"/>
  <c r="J70" i="16"/>
  <c r="J219" i="16"/>
  <c r="J55" i="16"/>
  <c r="J97" i="16"/>
  <c r="J61" i="16"/>
  <c r="J3" i="16"/>
  <c r="J191" i="16"/>
  <c r="J35" i="16"/>
  <c r="J21" i="16"/>
  <c r="J210" i="16"/>
  <c r="J202" i="16"/>
  <c r="J137" i="16"/>
  <c r="J221" i="16"/>
  <c r="J239" i="16"/>
  <c r="J135" i="16"/>
  <c r="J144" i="16"/>
  <c r="J174" i="16"/>
  <c r="J16" i="16"/>
  <c r="J95" i="16"/>
  <c r="J272" i="16"/>
  <c r="J74" i="16"/>
  <c r="J57" i="16"/>
  <c r="J19" i="16"/>
  <c r="J269" i="16"/>
  <c r="J240" i="16"/>
  <c r="J158" i="16"/>
  <c r="J196" i="16"/>
  <c r="J179" i="16"/>
  <c r="J352" i="15"/>
  <c r="J470" i="15"/>
  <c r="J620" i="15"/>
  <c r="J640" i="15"/>
  <c r="J193" i="15"/>
  <c r="J509" i="15"/>
  <c r="J662" i="15"/>
  <c r="J265" i="15"/>
  <c r="J48" i="15"/>
  <c r="J348" i="15"/>
  <c r="J457" i="15"/>
  <c r="J503" i="15"/>
  <c r="J464" i="15"/>
  <c r="J247" i="15"/>
  <c r="J452" i="15"/>
  <c r="J422" i="15"/>
  <c r="J326" i="15"/>
  <c r="J118" i="15"/>
  <c r="J309" i="15"/>
  <c r="J304" i="15"/>
  <c r="J339" i="15"/>
  <c r="J675" i="15"/>
  <c r="J416" i="15"/>
  <c r="J413" i="15"/>
  <c r="J619" i="15"/>
  <c r="J296" i="15"/>
  <c r="J538" i="15"/>
  <c r="J4" i="15"/>
  <c r="J83" i="15"/>
  <c r="J686" i="15"/>
  <c r="J286" i="15"/>
  <c r="J591" i="15"/>
  <c r="J500" i="15"/>
  <c r="J410" i="15"/>
  <c r="J595" i="15"/>
  <c r="J124" i="15"/>
  <c r="J63" i="15"/>
  <c r="I487" i="15"/>
  <c r="J487" i="15"/>
  <c r="I109" i="15"/>
  <c r="J109" i="15"/>
  <c r="I561" i="15"/>
  <c r="J561" i="15"/>
  <c r="I78" i="15"/>
  <c r="J78" i="15"/>
  <c r="I120" i="15"/>
  <c r="J120" i="15"/>
  <c r="I523" i="15"/>
  <c r="J523" i="15"/>
  <c r="I159" i="15"/>
  <c r="J159" i="15"/>
  <c r="I478" i="15"/>
  <c r="J478" i="15"/>
  <c r="I482" i="15"/>
  <c r="J482" i="15"/>
  <c r="I378" i="15"/>
  <c r="J378" i="15"/>
  <c r="I145" i="15"/>
  <c r="J145" i="15"/>
  <c r="I211" i="15"/>
  <c r="J211" i="15"/>
  <c r="I177" i="15"/>
  <c r="J177" i="15"/>
  <c r="I535" i="15"/>
  <c r="J535" i="15"/>
  <c r="I384" i="15"/>
  <c r="J384" i="15"/>
  <c r="I655" i="15"/>
  <c r="J655" i="15"/>
  <c r="I70" i="15"/>
  <c r="J70" i="15"/>
  <c r="I525" i="15"/>
  <c r="J525" i="15"/>
  <c r="I196" i="15"/>
  <c r="J196" i="15"/>
  <c r="I636" i="15"/>
  <c r="J636" i="15"/>
  <c r="I61" i="15"/>
  <c r="J61" i="15"/>
  <c r="I643" i="15"/>
  <c r="J643" i="15"/>
  <c r="J530" i="15"/>
  <c r="J137" i="15"/>
  <c r="J527" i="15"/>
  <c r="J338" i="15"/>
  <c r="J16" i="15"/>
  <c r="J385" i="15"/>
  <c r="J231" i="15"/>
  <c r="J420" i="15"/>
  <c r="J434" i="15"/>
  <c r="J292" i="15"/>
  <c r="J345" i="15"/>
  <c r="J519" i="15"/>
  <c r="J346" i="15"/>
  <c r="I84" i="15"/>
  <c r="J84" i="15"/>
  <c r="I264" i="15"/>
  <c r="J264" i="15"/>
  <c r="I237" i="15"/>
  <c r="J237" i="15"/>
  <c r="I208" i="15"/>
  <c r="J208" i="15"/>
  <c r="I141" i="15"/>
  <c r="J141" i="15"/>
  <c r="I288" i="15"/>
  <c r="J288" i="15"/>
  <c r="I596" i="15"/>
  <c r="J596" i="15"/>
  <c r="I417" i="15"/>
  <c r="J417" i="15"/>
  <c r="I207" i="15"/>
  <c r="J207" i="15"/>
  <c r="I476" i="15"/>
  <c r="J476" i="15"/>
  <c r="I104" i="15"/>
  <c r="J104" i="15"/>
  <c r="I510" i="15"/>
  <c r="J510" i="15"/>
  <c r="I79" i="15"/>
  <c r="J79" i="15"/>
  <c r="I468" i="15"/>
  <c r="J468" i="15"/>
  <c r="I246" i="15"/>
  <c r="J246" i="15"/>
  <c r="I377" i="15"/>
  <c r="J377" i="15"/>
  <c r="I342" i="15"/>
  <c r="J342" i="15"/>
  <c r="I127" i="15"/>
  <c r="J127" i="15"/>
  <c r="I390" i="15"/>
  <c r="J390" i="15"/>
  <c r="I351" i="15"/>
  <c r="J351" i="15"/>
  <c r="I307" i="15"/>
  <c r="J307" i="15"/>
  <c r="I239" i="15"/>
  <c r="J239" i="15"/>
  <c r="I26" i="15"/>
  <c r="J26" i="15"/>
  <c r="I471" i="15"/>
  <c r="J471" i="15"/>
  <c r="J213" i="15"/>
  <c r="J167" i="15"/>
  <c r="J431" i="15"/>
  <c r="J6" i="15"/>
  <c r="J498" i="15"/>
  <c r="J458" i="15"/>
  <c r="J681" i="15"/>
  <c r="J581" i="15"/>
  <c r="J646" i="15"/>
  <c r="J204" i="15"/>
  <c r="J578" i="15"/>
  <c r="J435" i="15"/>
  <c r="J30" i="15"/>
  <c r="J669" i="15"/>
  <c r="J580" i="15"/>
  <c r="J172" i="15"/>
  <c r="J401" i="15"/>
  <c r="J46" i="15"/>
  <c r="J684" i="15"/>
  <c r="I449" i="15"/>
  <c r="J449" i="15"/>
  <c r="I278" i="15"/>
  <c r="J278" i="15"/>
  <c r="I543" i="15"/>
  <c r="J543" i="15"/>
  <c r="I330" i="15"/>
  <c r="J330" i="15"/>
  <c r="I71" i="15"/>
  <c r="J71" i="15"/>
  <c r="I106" i="15"/>
  <c r="J106" i="15"/>
  <c r="I358" i="15"/>
  <c r="J358" i="15"/>
  <c r="I40" i="15"/>
  <c r="J40" i="15"/>
  <c r="I122" i="15"/>
  <c r="J122" i="15"/>
  <c r="I147" i="15"/>
  <c r="J147" i="15"/>
  <c r="I252" i="15"/>
  <c r="J252" i="15"/>
  <c r="I373" i="15"/>
  <c r="J373" i="15"/>
  <c r="I668" i="15"/>
  <c r="J668" i="15"/>
  <c r="I393" i="15"/>
  <c r="J393" i="15"/>
  <c r="I673" i="15"/>
  <c r="J673" i="15"/>
  <c r="I678" i="15"/>
  <c r="J678" i="15"/>
  <c r="I667" i="15"/>
  <c r="J667" i="15"/>
  <c r="I64" i="15"/>
  <c r="J64" i="15"/>
  <c r="I404" i="15"/>
  <c r="J404" i="15"/>
  <c r="I133" i="15"/>
  <c r="J133" i="15"/>
  <c r="I135" i="15"/>
  <c r="J135" i="15"/>
  <c r="I517" i="15"/>
  <c r="J517" i="15"/>
  <c r="J362" i="15"/>
  <c r="J494" i="15"/>
  <c r="J62" i="15"/>
  <c r="J77" i="15"/>
  <c r="J548" i="15"/>
  <c r="J670" i="15"/>
  <c r="J8" i="15"/>
  <c r="J648" i="15"/>
  <c r="J25" i="15"/>
  <c r="J637" i="15"/>
  <c r="J81" i="15"/>
  <c r="J143" i="15"/>
  <c r="J305" i="15"/>
  <c r="J515" i="15"/>
  <c r="J107" i="15"/>
  <c r="J447" i="15"/>
  <c r="J360" i="15"/>
  <c r="J642" i="15"/>
  <c r="J129" i="15"/>
  <c r="J461" i="15"/>
  <c r="J329" i="15"/>
  <c r="J467" i="15"/>
  <c r="I683" i="15"/>
  <c r="J683" i="15"/>
  <c r="I238" i="15"/>
  <c r="J238" i="15"/>
  <c r="I125" i="15"/>
  <c r="J125" i="15"/>
  <c r="I577" i="15"/>
  <c r="J577" i="15"/>
  <c r="I388" i="15"/>
  <c r="J388" i="15"/>
  <c r="I273" i="15"/>
  <c r="J273" i="15"/>
  <c r="I327" i="15"/>
  <c r="J327" i="15"/>
  <c r="I150" i="15"/>
  <c r="J150" i="15"/>
  <c r="I194" i="15"/>
  <c r="J194" i="15"/>
  <c r="I526" i="15"/>
  <c r="J526" i="15"/>
  <c r="I666" i="15"/>
  <c r="J666" i="15"/>
  <c r="I250" i="15"/>
  <c r="J250" i="15"/>
  <c r="I202" i="15"/>
  <c r="J202" i="15"/>
  <c r="I499" i="15"/>
  <c r="J499" i="15"/>
  <c r="I537" i="15"/>
  <c r="J537" i="15"/>
  <c r="I266" i="15"/>
  <c r="J266" i="15"/>
  <c r="I325" i="15"/>
  <c r="J325" i="15"/>
  <c r="I572" i="15"/>
  <c r="J572" i="15"/>
  <c r="I607" i="15"/>
  <c r="J607" i="15"/>
  <c r="I298" i="15"/>
  <c r="J298" i="15"/>
  <c r="I161" i="15"/>
  <c r="J161" i="15"/>
  <c r="I18" i="15"/>
  <c r="J18" i="15"/>
  <c r="I7" i="15"/>
  <c r="J7" i="15"/>
  <c r="I322" i="15"/>
  <c r="J322" i="15"/>
  <c r="I660" i="15"/>
  <c r="J660" i="15"/>
  <c r="J394" i="15"/>
  <c r="J195" i="15"/>
  <c r="J183" i="15"/>
  <c r="J209" i="15"/>
  <c r="J392" i="15"/>
  <c r="J100" i="15"/>
  <c r="J480" i="15"/>
  <c r="J116" i="15"/>
  <c r="J506" i="15"/>
  <c r="J658" i="15"/>
  <c r="J9" i="15"/>
  <c r="J439" i="15"/>
  <c r="J555" i="15"/>
  <c r="J676" i="15"/>
  <c r="J271" i="15"/>
  <c r="J269" i="15"/>
  <c r="J299" i="15"/>
  <c r="J524" i="15"/>
  <c r="J86" i="15"/>
  <c r="J233" i="15"/>
  <c r="J251" i="15"/>
  <c r="J151" i="15"/>
  <c r="J539" i="15"/>
  <c r="J399" i="15"/>
  <c r="J217" i="15"/>
  <c r="J621" i="15"/>
  <c r="J645" i="15"/>
  <c r="J332" i="15"/>
  <c r="J152" i="15"/>
  <c r="J568" i="15"/>
  <c r="J248" i="15"/>
  <c r="J609" i="15"/>
  <c r="J101" i="15"/>
  <c r="J606" i="15"/>
  <c r="J582" i="15"/>
  <c r="J103" i="15"/>
  <c r="J664" i="15"/>
  <c r="J170" i="15"/>
  <c r="J253" i="15"/>
  <c r="H505" i="15"/>
  <c r="H153" i="15"/>
  <c r="H255" i="15"/>
  <c r="H608" i="15"/>
  <c r="H90" i="15"/>
  <c r="H598" i="15"/>
  <c r="H540" i="15"/>
  <c r="H438" i="15"/>
  <c r="H529" i="15"/>
  <c r="H626" i="15"/>
  <c r="H659" i="15"/>
  <c r="H674" i="15"/>
  <c r="H569" i="15"/>
  <c r="H333" i="15"/>
  <c r="H444" i="15"/>
  <c r="H451" i="15"/>
  <c r="H617" i="15"/>
  <c r="H226" i="15"/>
  <c r="H76" i="15"/>
  <c r="H229" i="15"/>
  <c r="H187" i="15"/>
  <c r="H575" i="15"/>
  <c r="H454" i="15"/>
  <c r="H605" i="15"/>
  <c r="H57" i="15"/>
  <c r="H136" i="15"/>
  <c r="H179" i="15"/>
  <c r="H282" i="15"/>
  <c r="H356" i="15"/>
  <c r="H225" i="15"/>
  <c r="H549" i="15"/>
  <c r="H19" i="15"/>
  <c r="H243" i="15"/>
  <c r="H639" i="15"/>
  <c r="H398" i="15"/>
  <c r="H355" i="15"/>
  <c r="H631" i="15"/>
  <c r="H33" i="15"/>
  <c r="H163" i="15"/>
  <c r="H73" i="15"/>
  <c r="H473" i="15"/>
  <c r="H469" i="15"/>
  <c r="H340" i="15"/>
  <c r="H647" i="15"/>
  <c r="H486" i="15"/>
  <c r="H593" i="15"/>
  <c r="H680" i="15"/>
  <c r="H564" i="15"/>
  <c r="H111" i="15"/>
  <c r="H562" i="15"/>
  <c r="H440" i="15"/>
  <c r="H294" i="15"/>
  <c r="H365" i="15"/>
  <c r="H110" i="15"/>
  <c r="H241" i="15"/>
  <c r="H614" i="15"/>
  <c r="H168" i="15"/>
  <c r="H197" i="15"/>
  <c r="H552" i="15"/>
  <c r="H652" i="15"/>
  <c r="H67" i="15"/>
  <c r="H314" i="15"/>
  <c r="H155" i="15"/>
  <c r="H343" i="15"/>
  <c r="H551" i="15"/>
  <c r="H364" i="15"/>
  <c r="H206" i="15"/>
  <c r="H682" i="15"/>
  <c r="H105" i="15"/>
  <c r="H649" i="15"/>
  <c r="H270" i="15"/>
  <c r="H477" i="15"/>
  <c r="H634" i="15"/>
  <c r="H412" i="15"/>
  <c r="H31" i="15"/>
  <c r="H436" i="15"/>
  <c r="H411" i="15"/>
  <c r="H281" i="15"/>
  <c r="H446" i="15"/>
  <c r="H15" i="15"/>
  <c r="H448" i="15"/>
  <c r="H331" i="15"/>
  <c r="H308" i="15"/>
  <c r="H520" i="15"/>
  <c r="H610" i="15"/>
  <c r="H36" i="15"/>
  <c r="H131" i="15"/>
  <c r="H369" i="15"/>
  <c r="H160" i="15"/>
  <c r="H651" i="15"/>
  <c r="H267" i="15"/>
  <c r="H627" i="15"/>
  <c r="H497" i="15"/>
  <c r="H321" i="15"/>
  <c r="H218" i="15"/>
  <c r="H437" i="15"/>
  <c r="H21" i="15"/>
  <c r="H228" i="15"/>
  <c r="H203" i="15"/>
  <c r="H532" i="15"/>
  <c r="H23" i="15"/>
  <c r="H277" i="15"/>
  <c r="H215" i="15"/>
  <c r="H235" i="15"/>
  <c r="H14" i="15"/>
  <c r="H60" i="15"/>
  <c r="H13" i="15"/>
  <c r="H389" i="15"/>
  <c r="H644" i="15"/>
  <c r="H589" i="15"/>
  <c r="H42" i="15"/>
  <c r="H429" i="15"/>
  <c r="H146" i="15"/>
  <c r="H268" i="15"/>
  <c r="H80" i="15"/>
  <c r="H259" i="15"/>
  <c r="H96" i="15"/>
  <c r="H112" i="15"/>
  <c r="H453" i="15"/>
  <c r="H442" i="15"/>
  <c r="H638" i="15"/>
  <c r="H361" i="15"/>
  <c r="H408" i="15"/>
  <c r="H220" i="15"/>
  <c r="H380" i="15"/>
  <c r="H181" i="15"/>
  <c r="H245" i="15"/>
  <c r="H541" i="15"/>
  <c r="H290" i="15"/>
  <c r="H88" i="15"/>
  <c r="H272" i="15"/>
  <c r="H501" i="15"/>
  <c r="H41" i="15"/>
  <c r="H374" i="15"/>
  <c r="H573" i="15"/>
  <c r="H475" i="15"/>
  <c r="H587" i="15"/>
  <c r="H536" i="15"/>
  <c r="H191" i="15"/>
  <c r="H115" i="15"/>
  <c r="H508" i="15"/>
  <c r="H679" i="15"/>
  <c r="H336" i="15"/>
  <c r="H396" i="15"/>
  <c r="H164" i="15"/>
  <c r="H493" i="15"/>
  <c r="H93" i="15"/>
  <c r="H49" i="15"/>
  <c r="H391" i="15"/>
  <c r="H395" i="15"/>
  <c r="H450" i="15"/>
  <c r="H579" i="15"/>
  <c r="H403" i="15"/>
  <c r="H602" i="15"/>
  <c r="H29" i="15"/>
  <c r="H10" i="15"/>
  <c r="H198" i="15"/>
  <c r="H54" i="15"/>
  <c r="H312" i="15"/>
  <c r="H400" i="15"/>
  <c r="H504" i="15"/>
  <c r="H650" i="15"/>
  <c r="H379" i="15"/>
  <c r="H317" i="15"/>
  <c r="H297" i="15"/>
  <c r="H576" i="15"/>
  <c r="H43" i="15"/>
  <c r="H66" i="15"/>
  <c r="H495" i="15"/>
  <c r="H376" i="15"/>
  <c r="H184" i="15"/>
  <c r="H285" i="15"/>
  <c r="H490" i="15"/>
  <c r="H597" i="15"/>
  <c r="H318" i="15"/>
  <c r="H123" i="15"/>
  <c r="H234" i="15"/>
  <c r="H236" i="15"/>
  <c r="H557" i="15"/>
  <c r="H588" i="15"/>
  <c r="H397" i="15"/>
  <c r="H222" i="15"/>
  <c r="H428" i="15"/>
  <c r="H382" i="15"/>
  <c r="H293" i="15"/>
  <c r="H3" i="15"/>
  <c r="H350" i="15"/>
  <c r="H629" i="15"/>
  <c r="H657" i="15"/>
  <c r="H65" i="15"/>
  <c r="H186" i="15"/>
  <c r="H407" i="15"/>
  <c r="H624" i="15"/>
  <c r="H514" i="15"/>
  <c r="H32" i="15"/>
  <c r="H496" i="15"/>
  <c r="H132" i="15"/>
  <c r="H316" i="15"/>
  <c r="H592" i="15"/>
  <c r="H180" i="15"/>
  <c r="H381" i="15"/>
  <c r="H489" i="15"/>
  <c r="H335" i="15"/>
  <c r="H585" i="15"/>
  <c r="H102" i="15"/>
  <c r="H221" i="15"/>
  <c r="H689" i="15"/>
  <c r="H114" i="15"/>
  <c r="H85" i="15"/>
  <c r="H140" i="15"/>
  <c r="H661" i="15"/>
  <c r="H641" i="15"/>
  <c r="H311" i="15"/>
  <c r="H406" i="15"/>
  <c r="H315" i="15"/>
  <c r="H138" i="15"/>
  <c r="H484" i="15"/>
  <c r="H274" i="15"/>
  <c r="H171" i="15"/>
  <c r="H303" i="15"/>
  <c r="H328" i="15"/>
  <c r="H386" i="15"/>
  <c r="H615" i="15"/>
  <c r="H58" i="15"/>
  <c r="H283" i="15"/>
  <c r="H148" i="15"/>
  <c r="H349" i="15"/>
  <c r="H200" i="15"/>
  <c r="H176" i="15"/>
  <c r="H154" i="15"/>
  <c r="H256" i="15"/>
  <c r="H628" i="15"/>
  <c r="H20" i="15"/>
  <c r="H59" i="15"/>
  <c r="H249" i="15"/>
  <c r="H685" i="15"/>
  <c r="H175" i="15"/>
  <c r="H189" i="15"/>
  <c r="H488" i="15"/>
  <c r="H47" i="15"/>
  <c r="H463" i="15"/>
  <c r="H426" i="15"/>
  <c r="H559" i="15"/>
  <c r="H405" i="15"/>
  <c r="H37" i="15"/>
  <c r="H263" i="15"/>
  <c r="H119" i="15"/>
  <c r="H455" i="15"/>
  <c r="H363" i="15"/>
  <c r="H512" i="15"/>
  <c r="H341" i="15"/>
  <c r="H185" i="15"/>
  <c r="H633" i="15"/>
  <c r="H38" i="15"/>
  <c r="H169" i="15"/>
  <c r="H603" i="15"/>
  <c r="H491" i="15"/>
  <c r="H142" i="15"/>
  <c r="H584" i="15"/>
  <c r="H502" i="15"/>
  <c r="H39" i="15"/>
  <c r="H24" i="15"/>
  <c r="H212" i="15"/>
  <c r="H688" i="15"/>
  <c r="H291" i="15"/>
  <c r="H126" i="15"/>
  <c r="H144" i="15"/>
  <c r="H474" i="15"/>
  <c r="H27" i="15"/>
  <c r="H354" i="15"/>
  <c r="H542" i="15"/>
  <c r="H12" i="15"/>
  <c r="H423" i="15"/>
  <c r="H188" i="15"/>
  <c r="H479" i="15"/>
  <c r="H513" i="15"/>
  <c r="H68" i="15"/>
  <c r="H87" i="15"/>
  <c r="H108" i="15"/>
  <c r="H570" i="15"/>
  <c r="H347" i="15"/>
  <c r="H192" i="15"/>
  <c r="H656" i="15"/>
  <c r="H421" i="15"/>
  <c r="H368" i="15"/>
  <c r="H157" i="15"/>
  <c r="H553" i="15"/>
  <c r="H630" i="15"/>
  <c r="H462" i="15"/>
  <c r="H558" i="15"/>
  <c r="H17" i="15"/>
  <c r="H190" i="15"/>
  <c r="H44" i="15"/>
  <c r="H35" i="15"/>
  <c r="H601" i="15"/>
  <c r="H284" i="15"/>
  <c r="H590" i="15"/>
  <c r="H276" i="15"/>
  <c r="H280" i="15"/>
  <c r="H334" i="15"/>
  <c r="H230" i="15"/>
  <c r="H95" i="15"/>
  <c r="H301" i="15"/>
  <c r="H511" i="15"/>
  <c r="H98" i="15"/>
  <c r="H613" i="15"/>
  <c r="H130" i="15"/>
  <c r="H279" i="15"/>
  <c r="H91" i="15"/>
  <c r="H687" i="15"/>
  <c r="H671" i="15"/>
  <c r="H261" i="15"/>
  <c r="H82" i="15"/>
  <c r="H563" i="15"/>
  <c r="H94" i="15"/>
  <c r="H456" i="15"/>
  <c r="H51" i="15"/>
  <c r="H522" i="15"/>
  <c r="H460" i="15"/>
  <c r="H72" i="15"/>
  <c r="H262" i="15"/>
  <c r="H178" i="15"/>
  <c r="H616" i="15"/>
  <c r="H672" i="15"/>
  <c r="H425" i="15"/>
  <c r="H232" i="15"/>
  <c r="H604" i="15"/>
  <c r="H320" i="15"/>
  <c r="H210" i="15"/>
  <c r="H367" i="15"/>
  <c r="H466" i="15"/>
  <c r="H485" i="15"/>
  <c r="H550" i="15"/>
  <c r="H219" i="15"/>
  <c r="H162" i="15"/>
  <c r="H531" i="15"/>
  <c r="H623" i="15"/>
  <c r="H34" i="15"/>
  <c r="H653" i="15"/>
  <c r="H654" i="15"/>
  <c r="H353" i="15"/>
  <c r="H571" i="15"/>
  <c r="H134" i="15"/>
  <c r="H199" i="15"/>
  <c r="H583" i="15"/>
  <c r="H663" i="15"/>
  <c r="H45" i="15"/>
  <c r="H158" i="15"/>
  <c r="H216" i="15"/>
  <c r="H566" i="15"/>
  <c r="H625" i="15"/>
  <c r="H599" i="15"/>
  <c r="H409" i="15"/>
  <c r="H117" i="15"/>
  <c r="H459" i="15"/>
  <c r="H547" i="15"/>
  <c r="H534" i="15"/>
  <c r="H113" i="15"/>
  <c r="H258" i="15"/>
  <c r="H224" i="15"/>
  <c r="H227" i="15"/>
  <c r="H554" i="15"/>
  <c r="H287" i="15"/>
  <c r="H371" i="15"/>
  <c r="H174" i="15"/>
  <c r="H387" i="15"/>
  <c r="H611" i="15"/>
  <c r="H433" i="15"/>
  <c r="H441" i="15"/>
  <c r="H366" i="15"/>
  <c r="H465" i="15"/>
  <c r="H310" i="15"/>
  <c r="H443" i="15"/>
  <c r="H173" i="15"/>
  <c r="H289" i="15"/>
  <c r="H11" i="15"/>
  <c r="H257" i="15"/>
  <c r="H430" i="15"/>
  <c r="H53" i="15"/>
  <c r="H618" i="15"/>
  <c r="H432" i="15"/>
  <c r="H139" i="15"/>
  <c r="H300" i="15"/>
  <c r="H240" i="15"/>
  <c r="H128" i="15"/>
  <c r="H205" i="15"/>
  <c r="H445" i="15"/>
  <c r="H52" i="15"/>
  <c r="H546" i="15"/>
  <c r="H419" i="15"/>
  <c r="H560" i="15"/>
  <c r="H337" i="15"/>
  <c r="H260" i="15"/>
  <c r="H22" i="15"/>
  <c r="H472" i="15"/>
  <c r="H121" i="15"/>
  <c r="H612" i="15"/>
  <c r="H302" i="15"/>
  <c r="H56" i="15"/>
  <c r="H635" i="15"/>
  <c r="H632" i="15"/>
  <c r="H483" i="15"/>
  <c r="H359" i="15"/>
  <c r="H594" i="15"/>
  <c r="H214" i="15"/>
  <c r="H427" i="15"/>
  <c r="H665" i="15"/>
  <c r="H324" i="15"/>
  <c r="H182" i="15"/>
  <c r="H402" i="15"/>
  <c r="H565" i="15"/>
  <c r="H201" i="15"/>
  <c r="H556" i="15"/>
  <c r="H97" i="15"/>
  <c r="H295" i="15"/>
  <c r="H415" i="15"/>
  <c r="H481" i="15"/>
  <c r="H275" i="15"/>
  <c r="H528" i="15"/>
  <c r="H516" i="15"/>
  <c r="H545" i="15"/>
  <c r="H622" i="15"/>
  <c r="H149" i="15"/>
  <c r="H375" i="15"/>
  <c r="H344" i="15"/>
  <c r="H223" i="15"/>
  <c r="H50" i="15"/>
  <c r="H242" i="15"/>
  <c r="H244" i="15"/>
  <c r="H507" i="15"/>
  <c r="I279" i="16" l="1"/>
  <c r="J279" i="16"/>
  <c r="H691" i="15"/>
  <c r="I297" i="15"/>
  <c r="J297" i="15"/>
  <c r="I504" i="15"/>
  <c r="J504" i="15"/>
  <c r="I244" i="15"/>
  <c r="J244" i="15"/>
  <c r="I344" i="15"/>
  <c r="J344" i="15"/>
  <c r="I545" i="15"/>
  <c r="J545" i="15"/>
  <c r="I481" i="15"/>
  <c r="J481" i="15"/>
  <c r="I556" i="15"/>
  <c r="J556" i="15"/>
  <c r="I182" i="15"/>
  <c r="J182" i="15"/>
  <c r="I214" i="15"/>
  <c r="J214" i="15"/>
  <c r="I632" i="15"/>
  <c r="J632" i="15"/>
  <c r="I612" i="15"/>
  <c r="J612" i="15"/>
  <c r="I260" i="15"/>
  <c r="J260" i="15"/>
  <c r="I546" i="15"/>
  <c r="J546" i="15"/>
  <c r="I128" i="15"/>
  <c r="J128" i="15"/>
  <c r="I432" i="15"/>
  <c r="J432" i="15"/>
  <c r="I257" i="15"/>
  <c r="J257" i="15"/>
  <c r="I443" i="15"/>
  <c r="J443" i="15"/>
  <c r="I366" i="15"/>
  <c r="J366" i="15"/>
  <c r="I387" i="15"/>
  <c r="J387" i="15"/>
  <c r="I554" i="15"/>
  <c r="J554" i="15"/>
  <c r="I113" i="15"/>
  <c r="J113" i="15"/>
  <c r="I117" i="15"/>
  <c r="J117" i="15"/>
  <c r="I566" i="15"/>
  <c r="J566" i="15"/>
  <c r="I663" i="15"/>
  <c r="J663" i="15"/>
  <c r="I571" i="15"/>
  <c r="J571" i="15"/>
  <c r="I34" i="15"/>
  <c r="J34" i="15"/>
  <c r="I219" i="15"/>
  <c r="J219" i="15"/>
  <c r="I367" i="15"/>
  <c r="J367" i="15"/>
  <c r="I232" i="15"/>
  <c r="J232" i="15"/>
  <c r="I178" i="15"/>
  <c r="J178" i="15"/>
  <c r="I522" i="15"/>
  <c r="J522" i="15"/>
  <c r="I563" i="15"/>
  <c r="J563" i="15"/>
  <c r="I687" i="15"/>
  <c r="J687" i="15"/>
  <c r="I613" i="15"/>
  <c r="J613" i="15"/>
  <c r="I95" i="15"/>
  <c r="J95" i="15"/>
  <c r="I276" i="15"/>
  <c r="J276" i="15"/>
  <c r="I35" i="15"/>
  <c r="J35" i="15"/>
  <c r="I558" i="15"/>
  <c r="J558" i="15"/>
  <c r="I157" i="15"/>
  <c r="J157" i="15"/>
  <c r="I192" i="15"/>
  <c r="J192" i="15"/>
  <c r="I87" i="15"/>
  <c r="J87" i="15"/>
  <c r="I188" i="15"/>
  <c r="J188" i="15"/>
  <c r="I354" i="15"/>
  <c r="J354" i="15"/>
  <c r="I126" i="15"/>
  <c r="J126" i="15"/>
  <c r="I24" i="15"/>
  <c r="J24" i="15"/>
  <c r="I142" i="15"/>
  <c r="J142" i="15"/>
  <c r="I38" i="15"/>
  <c r="J38" i="15"/>
  <c r="I512" i="15"/>
  <c r="J512" i="15"/>
  <c r="I263" i="15"/>
  <c r="J263" i="15"/>
  <c r="I426" i="15"/>
  <c r="J426" i="15"/>
  <c r="I189" i="15"/>
  <c r="J189" i="15"/>
  <c r="I59" i="15"/>
  <c r="J59" i="15"/>
  <c r="I154" i="15"/>
  <c r="J154" i="15"/>
  <c r="I148" i="15"/>
  <c r="J148" i="15"/>
  <c r="I386" i="15"/>
  <c r="J386" i="15"/>
  <c r="I274" i="15"/>
  <c r="J274" i="15"/>
  <c r="I406" i="15"/>
  <c r="J406" i="15"/>
  <c r="I140" i="15"/>
  <c r="J140" i="15"/>
  <c r="I221" i="15"/>
  <c r="J221" i="15"/>
  <c r="I489" i="15"/>
  <c r="J489" i="15"/>
  <c r="I316" i="15"/>
  <c r="J316" i="15"/>
  <c r="I514" i="15"/>
  <c r="J514" i="15"/>
  <c r="I65" i="15"/>
  <c r="J65" i="15"/>
  <c r="I3" i="15"/>
  <c r="J3" i="15"/>
  <c r="I222" i="15"/>
  <c r="J222" i="15"/>
  <c r="I236" i="15"/>
  <c r="J236" i="15"/>
  <c r="I597" i="15"/>
  <c r="J597" i="15"/>
  <c r="I376" i="15"/>
  <c r="J376" i="15"/>
  <c r="I576" i="15"/>
  <c r="J576" i="15"/>
  <c r="I650" i="15"/>
  <c r="J650" i="15"/>
  <c r="I54" i="15"/>
  <c r="J54" i="15"/>
  <c r="I602" i="15"/>
  <c r="J602" i="15"/>
  <c r="I395" i="15"/>
  <c r="J395" i="15"/>
  <c r="I493" i="15"/>
  <c r="J493" i="15"/>
  <c r="I679" i="15"/>
  <c r="J679" i="15"/>
  <c r="I536" i="15"/>
  <c r="J536" i="15"/>
  <c r="I374" i="15"/>
  <c r="J374" i="15"/>
  <c r="I88" i="15"/>
  <c r="J88" i="15"/>
  <c r="I181" i="15"/>
  <c r="J181" i="15"/>
  <c r="I361" i="15"/>
  <c r="J361" i="15"/>
  <c r="I112" i="15"/>
  <c r="J112" i="15"/>
  <c r="I268" i="15"/>
  <c r="J268" i="15"/>
  <c r="I589" i="15"/>
  <c r="J589" i="15"/>
  <c r="I60" i="15"/>
  <c r="J60" i="15"/>
  <c r="I277" i="15"/>
  <c r="J277" i="15"/>
  <c r="I228" i="15"/>
  <c r="J228" i="15"/>
  <c r="I321" i="15"/>
  <c r="J321" i="15"/>
  <c r="I651" i="15"/>
  <c r="J651" i="15"/>
  <c r="I36" i="15"/>
  <c r="J36" i="15"/>
  <c r="I331" i="15"/>
  <c r="J331" i="15"/>
  <c r="I281" i="15"/>
  <c r="J281" i="15"/>
  <c r="I412" i="15"/>
  <c r="J412" i="15"/>
  <c r="I649" i="15"/>
  <c r="J649" i="15"/>
  <c r="I364" i="15"/>
  <c r="J364" i="15"/>
  <c r="I314" i="15"/>
  <c r="J314" i="15"/>
  <c r="I197" i="15"/>
  <c r="J197" i="15"/>
  <c r="I110" i="15"/>
  <c r="J110" i="15"/>
  <c r="I562" i="15"/>
  <c r="J562" i="15"/>
  <c r="I593" i="15"/>
  <c r="J593" i="15"/>
  <c r="I469" i="15"/>
  <c r="J469" i="15"/>
  <c r="I33" i="15"/>
  <c r="J33" i="15"/>
  <c r="I398" i="15"/>
  <c r="J398" i="15"/>
  <c r="I549" i="15"/>
  <c r="J549" i="15"/>
  <c r="I179" i="15"/>
  <c r="J179" i="15"/>
  <c r="I454" i="15"/>
  <c r="J454" i="15"/>
  <c r="I76" i="15"/>
  <c r="J76" i="15"/>
  <c r="I444" i="15"/>
  <c r="J444" i="15"/>
  <c r="I659" i="15"/>
  <c r="J659" i="15"/>
  <c r="I540" i="15"/>
  <c r="J540" i="15"/>
  <c r="I255" i="15"/>
  <c r="J255" i="15"/>
  <c r="I242" i="15"/>
  <c r="J242" i="15"/>
  <c r="I375" i="15"/>
  <c r="J375" i="15"/>
  <c r="I516" i="15"/>
  <c r="J516" i="15"/>
  <c r="I415" i="15"/>
  <c r="J415" i="15"/>
  <c r="I201" i="15"/>
  <c r="J201" i="15"/>
  <c r="I324" i="15"/>
  <c r="J324" i="15"/>
  <c r="I594" i="15"/>
  <c r="J594" i="15"/>
  <c r="I635" i="15"/>
  <c r="J635" i="15"/>
  <c r="I121" i="15"/>
  <c r="J121" i="15"/>
  <c r="I337" i="15"/>
  <c r="J337" i="15"/>
  <c r="I52" i="15"/>
  <c r="J52" i="15"/>
  <c r="I240" i="15"/>
  <c r="J240" i="15"/>
  <c r="I618" i="15"/>
  <c r="J618" i="15"/>
  <c r="I11" i="15"/>
  <c r="J11" i="15"/>
  <c r="I441" i="15"/>
  <c r="J441" i="15"/>
  <c r="I174" i="15"/>
  <c r="J174" i="15"/>
  <c r="I227" i="15"/>
  <c r="J227" i="15"/>
  <c r="I534" i="15"/>
  <c r="J534" i="15"/>
  <c r="I409" i="15"/>
  <c r="J409" i="15"/>
  <c r="I216" i="15"/>
  <c r="J216" i="15"/>
  <c r="I583" i="15"/>
  <c r="J583" i="15"/>
  <c r="I353" i="15"/>
  <c r="J353" i="15"/>
  <c r="I623" i="15"/>
  <c r="J623" i="15"/>
  <c r="I550" i="15"/>
  <c r="J550" i="15"/>
  <c r="I210" i="15"/>
  <c r="J210" i="15"/>
  <c r="I425" i="15"/>
  <c r="J425" i="15"/>
  <c r="I262" i="15"/>
  <c r="J262" i="15"/>
  <c r="I51" i="15"/>
  <c r="J51" i="15"/>
  <c r="I82" i="15"/>
  <c r="J82" i="15"/>
  <c r="I91" i="15"/>
  <c r="J91" i="15"/>
  <c r="I98" i="15"/>
  <c r="J98" i="15"/>
  <c r="I230" i="15"/>
  <c r="J230" i="15"/>
  <c r="I590" i="15"/>
  <c r="J590" i="15"/>
  <c r="I44" i="15"/>
  <c r="J44" i="15"/>
  <c r="I462" i="15"/>
  <c r="J462" i="15"/>
  <c r="I368" i="15"/>
  <c r="J368" i="15"/>
  <c r="I347" i="15"/>
  <c r="J347" i="15"/>
  <c r="I68" i="15"/>
  <c r="J68" i="15"/>
  <c r="I423" i="15"/>
  <c r="J423" i="15"/>
  <c r="I27" i="15"/>
  <c r="J27" i="15"/>
  <c r="I291" i="15"/>
  <c r="J291" i="15"/>
  <c r="I39" i="15"/>
  <c r="J39" i="15"/>
  <c r="I491" i="15"/>
  <c r="J491" i="15"/>
  <c r="I633" i="15"/>
  <c r="J633" i="15"/>
  <c r="I363" i="15"/>
  <c r="J363" i="15"/>
  <c r="I37" i="15"/>
  <c r="J37" i="15"/>
  <c r="I463" i="15"/>
  <c r="J463" i="15"/>
  <c r="I175" i="15"/>
  <c r="J175" i="15"/>
  <c r="I20" i="15"/>
  <c r="J20" i="15"/>
  <c r="I176" i="15"/>
  <c r="J176" i="15"/>
  <c r="I283" i="15"/>
  <c r="J283" i="15"/>
  <c r="I328" i="15"/>
  <c r="J328" i="15"/>
  <c r="I484" i="15"/>
  <c r="J484" i="15"/>
  <c r="I311" i="15"/>
  <c r="J311" i="15"/>
  <c r="I85" i="15"/>
  <c r="J85" i="15"/>
  <c r="I102" i="15"/>
  <c r="J102" i="15"/>
  <c r="I381" i="15"/>
  <c r="J381" i="15"/>
  <c r="I132" i="15"/>
  <c r="J132" i="15"/>
  <c r="I624" i="15"/>
  <c r="J624" i="15"/>
  <c r="I657" i="15"/>
  <c r="J657" i="15"/>
  <c r="I293" i="15"/>
  <c r="J293" i="15"/>
  <c r="I397" i="15"/>
  <c r="J397" i="15"/>
  <c r="I234" i="15"/>
  <c r="J234" i="15"/>
  <c r="I490" i="15"/>
  <c r="J490" i="15"/>
  <c r="I495" i="15"/>
  <c r="J495" i="15"/>
  <c r="I198" i="15"/>
  <c r="J198" i="15"/>
  <c r="I403" i="15"/>
  <c r="J403" i="15"/>
  <c r="I391" i="15"/>
  <c r="J391" i="15"/>
  <c r="I164" i="15"/>
  <c r="J164" i="15"/>
  <c r="I508" i="15"/>
  <c r="J508" i="15"/>
  <c r="I587" i="15"/>
  <c r="J587" i="15"/>
  <c r="I41" i="15"/>
  <c r="J41" i="15"/>
  <c r="I290" i="15"/>
  <c r="J290" i="15"/>
  <c r="I380" i="15"/>
  <c r="J380" i="15"/>
  <c r="I638" i="15"/>
  <c r="J638" i="15"/>
  <c r="I96" i="15"/>
  <c r="J96" i="15"/>
  <c r="I146" i="15"/>
  <c r="J146" i="15"/>
  <c r="I644" i="15"/>
  <c r="J644" i="15"/>
  <c r="I14" i="15"/>
  <c r="J14" i="15"/>
  <c r="I23" i="15"/>
  <c r="J23" i="15"/>
  <c r="I21" i="15"/>
  <c r="J21" i="15"/>
  <c r="I497" i="15"/>
  <c r="J497" i="15"/>
  <c r="I160" i="15"/>
  <c r="J160" i="15"/>
  <c r="I610" i="15"/>
  <c r="J610" i="15"/>
  <c r="I448" i="15"/>
  <c r="J448" i="15"/>
  <c r="I411" i="15"/>
  <c r="J411" i="15"/>
  <c r="I634" i="15"/>
  <c r="J634" i="15"/>
  <c r="I105" i="15"/>
  <c r="J105" i="15"/>
  <c r="I551" i="15"/>
  <c r="J551" i="15"/>
  <c r="I67" i="15"/>
  <c r="J67" i="15"/>
  <c r="I168" i="15"/>
  <c r="J168" i="15"/>
  <c r="I365" i="15"/>
  <c r="J365" i="15"/>
  <c r="I111" i="15"/>
  <c r="J111" i="15"/>
  <c r="I486" i="15"/>
  <c r="J486" i="15"/>
  <c r="I473" i="15"/>
  <c r="J473" i="15"/>
  <c r="I639" i="15"/>
  <c r="J639" i="15"/>
  <c r="I225" i="15"/>
  <c r="J225" i="15"/>
  <c r="I136" i="15"/>
  <c r="J136" i="15"/>
  <c r="I575" i="15"/>
  <c r="J575" i="15"/>
  <c r="I226" i="15"/>
  <c r="J226" i="15"/>
  <c r="I333" i="15"/>
  <c r="J333" i="15"/>
  <c r="I626" i="15"/>
  <c r="J626" i="15"/>
  <c r="I598" i="15"/>
  <c r="J598" i="15"/>
  <c r="I153" i="15"/>
  <c r="J153" i="15"/>
  <c r="I50" i="15"/>
  <c r="J50" i="15"/>
  <c r="I149" i="15"/>
  <c r="J149" i="15"/>
  <c r="I528" i="15"/>
  <c r="J528" i="15"/>
  <c r="I295" i="15"/>
  <c r="J295" i="15"/>
  <c r="I565" i="15"/>
  <c r="J565" i="15"/>
  <c r="I665" i="15"/>
  <c r="J665" i="15"/>
  <c r="I359" i="15"/>
  <c r="J359" i="15"/>
  <c r="I56" i="15"/>
  <c r="J56" i="15"/>
  <c r="I472" i="15"/>
  <c r="J472" i="15"/>
  <c r="I560" i="15"/>
  <c r="J560" i="15"/>
  <c r="I445" i="15"/>
  <c r="J445" i="15"/>
  <c r="I300" i="15"/>
  <c r="J300" i="15"/>
  <c r="I53" i="15"/>
  <c r="J53" i="15"/>
  <c r="I289" i="15"/>
  <c r="J289" i="15"/>
  <c r="I310" i="15"/>
  <c r="J310" i="15"/>
  <c r="I433" i="15"/>
  <c r="J433" i="15"/>
  <c r="I371" i="15"/>
  <c r="J371" i="15"/>
  <c r="I224" i="15"/>
  <c r="J224" i="15"/>
  <c r="I547" i="15"/>
  <c r="J547" i="15"/>
  <c r="I599" i="15"/>
  <c r="J599" i="15"/>
  <c r="I158" i="15"/>
  <c r="J158" i="15"/>
  <c r="I199" i="15"/>
  <c r="J199" i="15"/>
  <c r="I654" i="15"/>
  <c r="J654" i="15"/>
  <c r="I531" i="15"/>
  <c r="J531" i="15"/>
  <c r="I485" i="15"/>
  <c r="J485" i="15"/>
  <c r="I320" i="15"/>
  <c r="J320" i="15"/>
  <c r="I672" i="15"/>
  <c r="J672" i="15"/>
  <c r="I72" i="15"/>
  <c r="J72" i="15"/>
  <c r="I456" i="15"/>
  <c r="J456" i="15"/>
  <c r="I261" i="15"/>
  <c r="J261" i="15"/>
  <c r="I279" i="15"/>
  <c r="J279" i="15"/>
  <c r="I511" i="15"/>
  <c r="J511" i="15"/>
  <c r="I334" i="15"/>
  <c r="J334" i="15"/>
  <c r="I284" i="15"/>
  <c r="J284" i="15"/>
  <c r="I190" i="15"/>
  <c r="J190" i="15"/>
  <c r="I630" i="15"/>
  <c r="J630" i="15"/>
  <c r="I421" i="15"/>
  <c r="J421" i="15"/>
  <c r="I570" i="15"/>
  <c r="J570" i="15"/>
  <c r="I513" i="15"/>
  <c r="J513" i="15"/>
  <c r="I12" i="15"/>
  <c r="J12" i="15"/>
  <c r="I474" i="15"/>
  <c r="J474" i="15"/>
  <c r="I688" i="15"/>
  <c r="J688" i="15"/>
  <c r="I502" i="15"/>
  <c r="J502" i="15"/>
  <c r="I603" i="15"/>
  <c r="J603" i="15"/>
  <c r="I185" i="15"/>
  <c r="J185" i="15"/>
  <c r="I455" i="15"/>
  <c r="J455" i="15"/>
  <c r="I405" i="15"/>
  <c r="J405" i="15"/>
  <c r="I47" i="15"/>
  <c r="J47" i="15"/>
  <c r="I685" i="15"/>
  <c r="J685" i="15"/>
  <c r="I628" i="15"/>
  <c r="J628" i="15"/>
  <c r="I200" i="15"/>
  <c r="J200" i="15"/>
  <c r="I58" i="15"/>
  <c r="J58" i="15"/>
  <c r="I303" i="15"/>
  <c r="J303" i="15"/>
  <c r="I138" i="15"/>
  <c r="J138" i="15"/>
  <c r="I641" i="15"/>
  <c r="J641" i="15"/>
  <c r="I114" i="15"/>
  <c r="J114" i="15"/>
  <c r="I585" i="15"/>
  <c r="J585" i="15"/>
  <c r="I180" i="15"/>
  <c r="J180" i="15"/>
  <c r="I496" i="15"/>
  <c r="J496" i="15"/>
  <c r="I407" i="15"/>
  <c r="J407" i="15"/>
  <c r="I629" i="15"/>
  <c r="J629" i="15"/>
  <c r="I382" i="15"/>
  <c r="J382" i="15"/>
  <c r="I588" i="15"/>
  <c r="J588" i="15"/>
  <c r="I123" i="15"/>
  <c r="J123" i="15"/>
  <c r="I285" i="15"/>
  <c r="J285" i="15"/>
  <c r="I66" i="15"/>
  <c r="J66" i="15"/>
  <c r="I317" i="15"/>
  <c r="J317" i="15"/>
  <c r="I400" i="15"/>
  <c r="J400" i="15"/>
  <c r="I10" i="15"/>
  <c r="J10" i="15"/>
  <c r="I579" i="15"/>
  <c r="J579" i="15"/>
  <c r="I49" i="15"/>
  <c r="J49" i="15"/>
  <c r="I396" i="15"/>
  <c r="J396" i="15"/>
  <c r="I115" i="15"/>
  <c r="J115" i="15"/>
  <c r="I475" i="15"/>
  <c r="J475" i="15"/>
  <c r="I501" i="15"/>
  <c r="J501" i="15"/>
  <c r="I541" i="15"/>
  <c r="J541" i="15"/>
  <c r="I220" i="15"/>
  <c r="J220" i="15"/>
  <c r="I442" i="15"/>
  <c r="J442" i="15"/>
  <c r="I259" i="15"/>
  <c r="J259" i="15"/>
  <c r="I429" i="15"/>
  <c r="J429" i="15"/>
  <c r="I389" i="15"/>
  <c r="J389" i="15"/>
  <c r="I235" i="15"/>
  <c r="J235" i="15"/>
  <c r="I532" i="15"/>
  <c r="J532" i="15"/>
  <c r="I437" i="15"/>
  <c r="J437" i="15"/>
  <c r="I627" i="15"/>
  <c r="J627" i="15"/>
  <c r="I369" i="15"/>
  <c r="J369" i="15"/>
  <c r="I520" i="15"/>
  <c r="J520" i="15"/>
  <c r="I15" i="15"/>
  <c r="J15" i="15"/>
  <c r="I436" i="15"/>
  <c r="J436" i="15"/>
  <c r="I477" i="15"/>
  <c r="J477" i="15"/>
  <c r="I682" i="15"/>
  <c r="J682" i="15"/>
  <c r="I343" i="15"/>
  <c r="J343" i="15"/>
  <c r="I652" i="15"/>
  <c r="J652" i="15"/>
  <c r="I614" i="15"/>
  <c r="J614" i="15"/>
  <c r="I294" i="15"/>
  <c r="J294" i="15"/>
  <c r="I564" i="15"/>
  <c r="J564" i="15"/>
  <c r="I647" i="15"/>
  <c r="J647" i="15"/>
  <c r="I73" i="15"/>
  <c r="J73" i="15"/>
  <c r="I631" i="15"/>
  <c r="J631" i="15"/>
  <c r="I243" i="15"/>
  <c r="J243" i="15"/>
  <c r="I356" i="15"/>
  <c r="J356" i="15"/>
  <c r="I57" i="15"/>
  <c r="J57" i="15"/>
  <c r="I187" i="15"/>
  <c r="J187" i="15"/>
  <c r="I617" i="15"/>
  <c r="J617" i="15"/>
  <c r="I569" i="15"/>
  <c r="J569" i="15"/>
  <c r="I529" i="15"/>
  <c r="J529" i="15"/>
  <c r="I90" i="15"/>
  <c r="J90" i="15"/>
  <c r="I505" i="15"/>
  <c r="J505" i="15"/>
  <c r="I507" i="15"/>
  <c r="J507" i="15"/>
  <c r="I223" i="15"/>
  <c r="J223" i="15"/>
  <c r="I622" i="15"/>
  <c r="J622" i="15"/>
  <c r="I275" i="15"/>
  <c r="J275" i="15"/>
  <c r="I97" i="15"/>
  <c r="J97" i="15"/>
  <c r="I402" i="15"/>
  <c r="J402" i="15"/>
  <c r="I427" i="15"/>
  <c r="J427" i="15"/>
  <c r="I483" i="15"/>
  <c r="J483" i="15"/>
  <c r="I302" i="15"/>
  <c r="J302" i="15"/>
  <c r="I22" i="15"/>
  <c r="J22" i="15"/>
  <c r="I419" i="15"/>
  <c r="J419" i="15"/>
  <c r="I205" i="15"/>
  <c r="J205" i="15"/>
  <c r="I139" i="15"/>
  <c r="J139" i="15"/>
  <c r="I430" i="15"/>
  <c r="J430" i="15"/>
  <c r="I173" i="15"/>
  <c r="J173" i="15"/>
  <c r="I465" i="15"/>
  <c r="J465" i="15"/>
  <c r="I611" i="15"/>
  <c r="J611" i="15"/>
  <c r="I287" i="15"/>
  <c r="J287" i="15"/>
  <c r="I258" i="15"/>
  <c r="J258" i="15"/>
  <c r="I459" i="15"/>
  <c r="J459" i="15"/>
  <c r="I625" i="15"/>
  <c r="J625" i="15"/>
  <c r="I45" i="15"/>
  <c r="J45" i="15"/>
  <c r="I134" i="15"/>
  <c r="J134" i="15"/>
  <c r="I653" i="15"/>
  <c r="J653" i="15"/>
  <c r="I162" i="15"/>
  <c r="J162" i="15"/>
  <c r="I466" i="15"/>
  <c r="J466" i="15"/>
  <c r="I604" i="15"/>
  <c r="J604" i="15"/>
  <c r="I616" i="15"/>
  <c r="J616" i="15"/>
  <c r="I460" i="15"/>
  <c r="J460" i="15"/>
  <c r="I94" i="15"/>
  <c r="J94" i="15"/>
  <c r="I671" i="15"/>
  <c r="J671" i="15"/>
  <c r="I130" i="15"/>
  <c r="J130" i="15"/>
  <c r="I301" i="15"/>
  <c r="J301" i="15"/>
  <c r="I280" i="15"/>
  <c r="J280" i="15"/>
  <c r="I601" i="15"/>
  <c r="J601" i="15"/>
  <c r="I17" i="15"/>
  <c r="J17" i="15"/>
  <c r="I553" i="15"/>
  <c r="J553" i="15"/>
  <c r="I656" i="15"/>
  <c r="J656" i="15"/>
  <c r="I108" i="15"/>
  <c r="J108" i="15"/>
  <c r="I479" i="15"/>
  <c r="J479" i="15"/>
  <c r="I542" i="15"/>
  <c r="J542" i="15"/>
  <c r="I144" i="15"/>
  <c r="J144" i="15"/>
  <c r="I212" i="15"/>
  <c r="J212" i="15"/>
  <c r="I584" i="15"/>
  <c r="J584" i="15"/>
  <c r="I169" i="15"/>
  <c r="J169" i="15"/>
  <c r="I341" i="15"/>
  <c r="J341" i="15"/>
  <c r="I119" i="15"/>
  <c r="J119" i="15"/>
  <c r="I559" i="15"/>
  <c r="J559" i="15"/>
  <c r="I488" i="15"/>
  <c r="J488" i="15"/>
  <c r="I249" i="15"/>
  <c r="J249" i="15"/>
  <c r="I256" i="15"/>
  <c r="J256" i="15"/>
  <c r="I349" i="15"/>
  <c r="J349" i="15"/>
  <c r="I615" i="15"/>
  <c r="J615" i="15"/>
  <c r="I171" i="15"/>
  <c r="J171" i="15"/>
  <c r="I315" i="15"/>
  <c r="J315" i="15"/>
  <c r="I661" i="15"/>
  <c r="J661" i="15"/>
  <c r="I689" i="15"/>
  <c r="J689" i="15"/>
  <c r="I335" i="15"/>
  <c r="J335" i="15"/>
  <c r="I592" i="15"/>
  <c r="J592" i="15"/>
  <c r="I32" i="15"/>
  <c r="J32" i="15"/>
  <c r="I186" i="15"/>
  <c r="J186" i="15"/>
  <c r="I350" i="15"/>
  <c r="J350" i="15"/>
  <c r="I428" i="15"/>
  <c r="J428" i="15"/>
  <c r="I557" i="15"/>
  <c r="J557" i="15"/>
  <c r="I318" i="15"/>
  <c r="J318" i="15"/>
  <c r="I184" i="15"/>
  <c r="J184" i="15"/>
  <c r="I43" i="15"/>
  <c r="J43" i="15"/>
  <c r="I379" i="15"/>
  <c r="J379" i="15"/>
  <c r="I312" i="15"/>
  <c r="J312" i="15"/>
  <c r="I29" i="15"/>
  <c r="J29" i="15"/>
  <c r="I450" i="15"/>
  <c r="J450" i="15"/>
  <c r="I93" i="15"/>
  <c r="J93" i="15"/>
  <c r="I336" i="15"/>
  <c r="J336" i="15"/>
  <c r="I191" i="15"/>
  <c r="J191" i="15"/>
  <c r="I573" i="15"/>
  <c r="J573" i="15"/>
  <c r="I272" i="15"/>
  <c r="J272" i="15"/>
  <c r="I245" i="15"/>
  <c r="J245" i="15"/>
  <c r="I408" i="15"/>
  <c r="J408" i="15"/>
  <c r="I453" i="15"/>
  <c r="J453" i="15"/>
  <c r="I80" i="15"/>
  <c r="J80" i="15"/>
  <c r="I42" i="15"/>
  <c r="J42" i="15"/>
  <c r="I13" i="15"/>
  <c r="J13" i="15"/>
  <c r="I215" i="15"/>
  <c r="J215" i="15"/>
  <c r="I203" i="15"/>
  <c r="J203" i="15"/>
  <c r="I218" i="15"/>
  <c r="J218" i="15"/>
  <c r="I267" i="15"/>
  <c r="J267" i="15"/>
  <c r="I131" i="15"/>
  <c r="J131" i="15"/>
  <c r="I308" i="15"/>
  <c r="J308" i="15"/>
  <c r="I446" i="15"/>
  <c r="J446" i="15"/>
  <c r="I31" i="15"/>
  <c r="J31" i="15"/>
  <c r="I270" i="15"/>
  <c r="J270" i="15"/>
  <c r="I206" i="15"/>
  <c r="J206" i="15"/>
  <c r="I155" i="15"/>
  <c r="J155" i="15"/>
  <c r="I552" i="15"/>
  <c r="J552" i="15"/>
  <c r="I241" i="15"/>
  <c r="J241" i="15"/>
  <c r="I440" i="15"/>
  <c r="J440" i="15"/>
  <c r="I680" i="15"/>
  <c r="J680" i="15"/>
  <c r="I340" i="15"/>
  <c r="J340" i="15"/>
  <c r="I163" i="15"/>
  <c r="J163" i="15"/>
  <c r="I355" i="15"/>
  <c r="J355" i="15"/>
  <c r="I19" i="15"/>
  <c r="J19" i="15"/>
  <c r="I282" i="15"/>
  <c r="J282" i="15"/>
  <c r="I605" i="15"/>
  <c r="J605" i="15"/>
  <c r="I229" i="15"/>
  <c r="J229" i="15"/>
  <c r="I451" i="15"/>
  <c r="J451" i="15"/>
  <c r="I674" i="15"/>
  <c r="J674" i="15"/>
  <c r="I438" i="15"/>
  <c r="J438" i="15"/>
  <c r="I608" i="15"/>
  <c r="J608" i="15"/>
  <c r="I691" i="15" l="1"/>
  <c r="J691" i="15"/>
</calcChain>
</file>

<file path=xl/sharedStrings.xml><?xml version="1.0" encoding="utf-8"?>
<sst xmlns="http://schemas.openxmlformats.org/spreadsheetml/2006/main" count="1960" uniqueCount="1001">
  <si>
    <t>ALTMAR-PARISH-WILLIAMSTOWN</t>
  </si>
  <si>
    <t>AMAGANSETT</t>
  </si>
  <si>
    <t>AMITYVILLE</t>
  </si>
  <si>
    <t>AUSABLE VALLEY</t>
  </si>
  <si>
    <t>BABYLON</t>
  </si>
  <si>
    <t>BAINBRIDGE-GUILFORD</t>
  </si>
  <si>
    <t>BAY SHORE</t>
  </si>
  <si>
    <t>BAYPORT-BLUE POINT</t>
  </si>
  <si>
    <t>BEACON CITY</t>
  </si>
  <si>
    <t>BELLEVILLE HENDERSON</t>
  </si>
  <si>
    <t>BELLMORE-MERRICK</t>
  </si>
  <si>
    <t>BERNE-KNOX-WESTERLO</t>
  </si>
  <si>
    <t>BETHPAGE</t>
  </si>
  <si>
    <t>BLIND BROOK-RYE</t>
  </si>
  <si>
    <t>BOLIVAR-RICHBURG</t>
  </si>
  <si>
    <t>BRENTWOOD</t>
  </si>
  <si>
    <t>BRIARCLIFF MANOR</t>
  </si>
  <si>
    <t>BROADALBIN-PERTH</t>
  </si>
  <si>
    <t>BROOKHAVEN-COMSEWOGUE</t>
  </si>
  <si>
    <t>BRUNSWICK</t>
  </si>
  <si>
    <t>BRUSHTON-MOIRA</t>
  </si>
  <si>
    <t>BURNT HILLS-BALLSTON LAKE</t>
  </si>
  <si>
    <t>BYRON-BERGEN</t>
  </si>
  <si>
    <t>CALEDONIA-MUMFORD</t>
  </si>
  <si>
    <t>CAMPBELL-SAVONA</t>
  </si>
  <si>
    <t>CANISTEO-GREENWOOD</t>
  </si>
  <si>
    <t>CASSADAGA VALLEY</t>
  </si>
  <si>
    <t>CATO-MERIDIAN</t>
  </si>
  <si>
    <t>CENTER MORICHES</t>
  </si>
  <si>
    <t>CENTRAL SQUARE</t>
  </si>
  <si>
    <t>CHARLOTTE VALLEY</t>
  </si>
  <si>
    <t>CHEEKTOWAGA-MARYVALE</t>
  </si>
  <si>
    <t>CHEEKTOWAGA-SLOAN</t>
  </si>
  <si>
    <t>CHENANGO FORKS</t>
  </si>
  <si>
    <t>CHERRY VALLEY-SPRINGFIELD</t>
  </si>
  <si>
    <t>CHURCHVILLE-CHILI</t>
  </si>
  <si>
    <t>CLEVELAND HILL</t>
  </si>
  <si>
    <t>CLIFTON-FINE</t>
  </si>
  <si>
    <t>CLYDE-SAVANNAH</t>
  </si>
  <si>
    <t>COBLESKILL-RICHMONDVILLE</t>
  </si>
  <si>
    <t>COLTON-PIERREPONT</t>
  </si>
  <si>
    <t>COXSACKIE-ATHENS</t>
  </si>
  <si>
    <t>CROTON-HARMON</t>
  </si>
  <si>
    <t>EAST BLOOMFIELD</t>
  </si>
  <si>
    <t>EAST GREENBUSH</t>
  </si>
  <si>
    <t>EAST IRONDEQUOIT</t>
  </si>
  <si>
    <t>EAST ROCHESTER</t>
  </si>
  <si>
    <t>EAST SYRACUSE-MINOA</t>
  </si>
  <si>
    <t>EAST WILLISTON</t>
  </si>
  <si>
    <t>EASTPORT-SOUTH MANOR</t>
  </si>
  <si>
    <t>ELMIRA HEIGHTS</t>
  </si>
  <si>
    <t>FAYETTEVILLE-MANLIUS</t>
  </si>
  <si>
    <t>FISHERS ISLAND</t>
  </si>
  <si>
    <t>FLORAL PARK-BELLEROSE</t>
  </si>
  <si>
    <t>FRANKLIN SQUARE</t>
  </si>
  <si>
    <t>GEORGETOWN-SOUTH OTSELIC</t>
  </si>
  <si>
    <t>GILBERTSVILLE-MOUNT UPTON</t>
  </si>
  <si>
    <t>GILBOA-CONESVILLE</t>
  </si>
  <si>
    <t>GORHAM-MIDDLESEX</t>
  </si>
  <si>
    <t>GREENWOOD LAKE</t>
  </si>
  <si>
    <t>HADLEY-LUZERNE</t>
  </si>
  <si>
    <t>HALF HOLLOW HILLS</t>
  </si>
  <si>
    <t>HARRISON</t>
  </si>
  <si>
    <t>HASTINGS-ON-HUDSON</t>
  </si>
  <si>
    <t>HENDRICK HUDSON</t>
  </si>
  <si>
    <t>HERMON-DEKALB</t>
  </si>
  <si>
    <t>HEWLETT-WOODMERE</t>
  </si>
  <si>
    <t>HIGHLAND FALLS</t>
  </si>
  <si>
    <t>HOLLAND PATENT</t>
  </si>
  <si>
    <t>HONEOYE FALLS-LIMA</t>
  </si>
  <si>
    <t>HUNTER-TANNERSVILLE</t>
  </si>
  <si>
    <t>INDIAN LAKE</t>
  </si>
  <si>
    <t>JAMESVILLE-DEWITT</t>
  </si>
  <si>
    <t>JASPER-TROUPSBURG</t>
  </si>
  <si>
    <t>JOHNSON CITY</t>
  </si>
  <si>
    <t>JOHNSTOWN</t>
  </si>
  <si>
    <t>JORDAN-ELBRIDGE</t>
  </si>
  <si>
    <t>KATONAH-LEWISBORO</t>
  </si>
  <si>
    <t>KENMORE-TONAWANDA</t>
  </si>
  <si>
    <t>LAKE PLEASANT</t>
  </si>
  <si>
    <t>LEWISTON-PORTER</t>
  </si>
  <si>
    <t>LONG LAKE</t>
  </si>
  <si>
    <t>MADRID-WADDINGTON</t>
  </si>
  <si>
    <t>MAINE-ENDWELL</t>
  </si>
  <si>
    <t>MAMARONECK</t>
  </si>
  <si>
    <t>MANCHESTER-SHORTSVILLE</t>
  </si>
  <si>
    <t>MIDDLE COUNTRY</t>
  </si>
  <si>
    <t>MINISINK VALLEY</t>
  </si>
  <si>
    <t>MONROE-WOODBURY</t>
  </si>
  <si>
    <t>NEW SUFFOLK</t>
  </si>
  <si>
    <t xml:space="preserve">NEW YORK CITY </t>
  </si>
  <si>
    <t>NEW YORK MILLS</t>
  </si>
  <si>
    <t>NIAGARA-WHEATFIELD</t>
  </si>
  <si>
    <t>NORTH BELLMORE</t>
  </si>
  <si>
    <t>NORTH ROSE-WOLCOTT</t>
  </si>
  <si>
    <t>NORTH SYRACUSE</t>
  </si>
  <si>
    <t>NORTH TONAWANDA</t>
  </si>
  <si>
    <t>NORTHERN ADIRONDACK</t>
  </si>
  <si>
    <t>NORTHPORT-EAST NORTHPORT</t>
  </si>
  <si>
    <t>NORWOOD-NORFOLK</t>
  </si>
  <si>
    <t>OAKFIELD-ALABAMA</t>
  </si>
  <si>
    <t>ODESSA-MONTOUR</t>
  </si>
  <si>
    <t>OTEGO-UNADILLA</t>
  </si>
  <si>
    <t>OWEGO-APALACHIN</t>
  </si>
  <si>
    <t>OYSTER BAY-EAST NORWICH</t>
  </si>
  <si>
    <t>PALMYRA-MACEDON</t>
  </si>
  <si>
    <t>PARISHVILLE-HOPKINTON</t>
  </si>
  <si>
    <t>PATCHOGUE-MEDFORD</t>
  </si>
  <si>
    <t>PISECO</t>
  </si>
  <si>
    <t>PLAINVIEW-OLD BETHPAGE</t>
  </si>
  <si>
    <t>POCANTICO HILLS</t>
  </si>
  <si>
    <t>PORT JEFFERSON</t>
  </si>
  <si>
    <t>RAVENA-COEYMANS-SELKIRK</t>
  </si>
  <si>
    <t>REMSENBURG-SPEONK</t>
  </si>
  <si>
    <t>RICHFIELD SPRINGS</t>
  </si>
  <si>
    <t>ROCKVILLE CENTRE</t>
  </si>
  <si>
    <t>RONDOUT VALLEY</t>
  </si>
  <si>
    <t>ROTTERDAM-MOHONASEN</t>
  </si>
  <si>
    <t>ROYALTON-HARTLAND</t>
  </si>
  <si>
    <t>RUSH-HENRIETTA</t>
  </si>
  <si>
    <t>SACKETS HARBOR</t>
  </si>
  <si>
    <t>SAGAPONACK</t>
  </si>
  <si>
    <t>SARATOGA SPRINGS</t>
  </si>
  <si>
    <t>SAUQUOIT VALLEY</t>
  </si>
  <si>
    <t>SCOTIA-GLENVILLE</t>
  </si>
  <si>
    <t>SHARON SPRINGS</t>
  </si>
  <si>
    <t>SHELTER ISLAND</t>
  </si>
  <si>
    <t>SHERBURNE-EARLVILLE</t>
  </si>
  <si>
    <t>SHOREHAM-WADING RIVER</t>
  </si>
  <si>
    <t>SOUTH GLENS FALLS</t>
  </si>
  <si>
    <t>SOUTH HUNTINGTON</t>
  </si>
  <si>
    <t>SOUTH JEFFERSON</t>
  </si>
  <si>
    <t>SOUTH ORANGETOWN</t>
  </si>
  <si>
    <t>SOUTHERN CAYUGA</t>
  </si>
  <si>
    <t>SPENCER-VAN ETTEN</t>
  </si>
  <si>
    <t>SPRINGVILLE-GRIFFITH INST</t>
  </si>
  <si>
    <t>ST REGIS FALLS</t>
  </si>
  <si>
    <t>STOCKBRIDGE VALLEY</t>
  </si>
  <si>
    <t>SULLIVAN WEST</t>
  </si>
  <si>
    <t>SUSQUEHANNA VALLEY</t>
  </si>
  <si>
    <t>TACONIC HILLS</t>
  </si>
  <si>
    <t>THOUSAND ISLANDS</t>
  </si>
  <si>
    <t>TRI-VALLEY</t>
  </si>
  <si>
    <t>UNADILLA VALLEY</t>
  </si>
  <si>
    <t>UNION-ENDICOTT</t>
  </si>
  <si>
    <t>VALHALLA</t>
  </si>
  <si>
    <t>VALLEY STREAM 13</t>
  </si>
  <si>
    <t>VALLEY STREAM 24</t>
  </si>
  <si>
    <t>VALLEY STREAM 30</t>
  </si>
  <si>
    <t>WARWICK VALLEY</t>
  </si>
  <si>
    <t>WATERFORD-HALFMOON</t>
  </si>
  <si>
    <t>WATERLOO</t>
  </si>
  <si>
    <t>WAYLAND-COHOCTON</t>
  </si>
  <si>
    <t>WEST HEMPSTEAD</t>
  </si>
  <si>
    <t>WEST IRONDEQUOIT</t>
  </si>
  <si>
    <t>WESTHAMPTON BEACH</t>
  </si>
  <si>
    <t>WHEATLAND-CHILI</t>
  </si>
  <si>
    <t>WINDHAM-ASHLAND-JEWETT</t>
  </si>
  <si>
    <t>YORKSHIRE-PIONEER</t>
  </si>
  <si>
    <t>ACADEMIC LEADERSHIP CS</t>
  </si>
  <si>
    <t>ACADEMY CS</t>
  </si>
  <si>
    <t>ACADEMY OF THE CITY CS</t>
  </si>
  <si>
    <t>ACHIEVEMENT FIRST APOLLO CS</t>
  </si>
  <si>
    <t>ACHIEVEMENT FIRST ASPIRE CS</t>
  </si>
  <si>
    <t>ACHIEVEMENT FIRST BROWNSVILLE CS</t>
  </si>
  <si>
    <t>ACHIEVEMENT FIRST BUSHWICK CS</t>
  </si>
  <si>
    <t>ACHIEVEMENT FIRST CROWN HGTS CS</t>
  </si>
  <si>
    <t>ACHIEVEMENT FIRST EAST NY CS</t>
  </si>
  <si>
    <t>ACHIEVEMENT FIRST ENDEAVOR CS</t>
  </si>
  <si>
    <t>ACHIEVEMENT FIRST LINDEN CS</t>
  </si>
  <si>
    <t>ACHIEVEMENT FIRST NORTH BROOKLYN PREP CS</t>
  </si>
  <si>
    <t>ACHIEVEMENT FIRST VOYAGER CS</t>
  </si>
  <si>
    <t>ALBANY COMMUNITY CS</t>
  </si>
  <si>
    <t>ALBANY LEADERSHIP CHARTER HS FOR GIRLS</t>
  </si>
  <si>
    <t>ALOMA D JOHNSON COMMUNITY CS</t>
  </si>
  <si>
    <t>AMANI PUBLIC CS</t>
  </si>
  <si>
    <t>AMBER CS</t>
  </si>
  <si>
    <t>AMBER CS 2</t>
  </si>
  <si>
    <t>AMERICAN DREAM CS</t>
  </si>
  <si>
    <t>ATMOSPHERE ACADEMY PUBLIC CS</t>
  </si>
  <si>
    <t>BED-STUY COLLEGIATE CS</t>
  </si>
  <si>
    <t>BED-STUY NEW BEGINNINGS CS</t>
  </si>
  <si>
    <t>BEGINNING WITH CHILDREN CS 2</t>
  </si>
  <si>
    <t>BOYS PREP CS OF NY</t>
  </si>
  <si>
    <t>BRIGHTER CHOICE BOYS CS</t>
  </si>
  <si>
    <t>BRIGHTER CHOICE GIRLS CS</t>
  </si>
  <si>
    <t>BRILLA COLLEGE PREP CS - HIGHBRIDGE</t>
  </si>
  <si>
    <t>BRILLA COLLEGE PREP PUBLIC CS</t>
  </si>
  <si>
    <t>BRONX ACADEMY OF PROMISE CS</t>
  </si>
  <si>
    <t>BRONX COMMUNITY CS</t>
  </si>
  <si>
    <t>BRONX CS FOR ARTS</t>
  </si>
  <si>
    <t>BRONX CS FOR BETTER LEARNING</t>
  </si>
  <si>
    <t>BRONX CS FOR BETTER LEARNING 2</t>
  </si>
  <si>
    <t>BRONX CS FOR CHILDREN</t>
  </si>
  <si>
    <t>BRONX CS FOR EXCELLENCE</t>
  </si>
  <si>
    <t>BRONX CS FOR EXCELLENCE 2</t>
  </si>
  <si>
    <t>BRONX CS FOR EXCELLENCE 3</t>
  </si>
  <si>
    <t>BRONX GLOBAL LEARNING INSTITUTE CS</t>
  </si>
  <si>
    <t>BRONX LIGHTHOUSE CS</t>
  </si>
  <si>
    <t>BRONX PREP CS</t>
  </si>
  <si>
    <t>BROOKLYN ASCEND CS</t>
  </si>
  <si>
    <t>BROOKLYN CHARTER SCHOOL</t>
  </si>
  <si>
    <t>BROOKLYN DREAMS CS</t>
  </si>
  <si>
    <t>BROOKLYN EAST COLLEGIATE CS</t>
  </si>
  <si>
    <t>BROOKLYN EMERGING LEADERS ACAD CS</t>
  </si>
  <si>
    <t>BROOKLYN EXCELSIOR CS</t>
  </si>
  <si>
    <t>BROOKLYN LABORATORY CS</t>
  </si>
  <si>
    <t>BROOKLYN PROSPECT CS</t>
  </si>
  <si>
    <t>BROOKLYN PROSPECT CS DOWNTOWN</t>
  </si>
  <si>
    <t>BROOKLYN SCHOLARS CS</t>
  </si>
  <si>
    <t>BROOKLYN URBAN GARDEN CS</t>
  </si>
  <si>
    <t>BROOME STREET ACADEMY CS</t>
  </si>
  <si>
    <t>BROWNSVILLE ASCEND CS</t>
  </si>
  <si>
    <t>BROWNSVILLE COLLEGIATE CS</t>
  </si>
  <si>
    <t>BUFFALO ACADEMY OF SCIENCE CS</t>
  </si>
  <si>
    <t>BUFFALO UNITED CS</t>
  </si>
  <si>
    <t>BUSHWICK ASCEND CS</t>
  </si>
  <si>
    <t>CANARSIE ASCEND CS</t>
  </si>
  <si>
    <t>CAPITAL PREP HARLEM CS</t>
  </si>
  <si>
    <t>CENTRAL BROOKLYN ASCEND CS</t>
  </si>
  <si>
    <t>CENTRAL QUEENS ACADEMY CS</t>
  </si>
  <si>
    <t>CHALLENGE PREP CS</t>
  </si>
  <si>
    <t>CHARTER HS FOR LAW &amp; JUSTICE</t>
  </si>
  <si>
    <t>CHARTER SCHOOL OF INQUIRY</t>
  </si>
  <si>
    <t>CHILDREN'S AID COLLEGE PREP CS</t>
  </si>
  <si>
    <t>COLLEGIATE ACADEMY FOR MATH &amp; PERS AWARENESS</t>
  </si>
  <si>
    <t>COMMUNITY PARTNERSHIP CS</t>
  </si>
  <si>
    <t>COMMUNITY ROOTS CS</t>
  </si>
  <si>
    <t>COMPASS CS</t>
  </si>
  <si>
    <t>CONEY ISLAND PREP PUBLIC CS</t>
  </si>
  <si>
    <t>CS EDUCATIONAL EXCELLENCE</t>
  </si>
  <si>
    <t>CS FOR APPLIED TECHNOLOGIES</t>
  </si>
  <si>
    <t>CULTURAL ARTS ACADEMY CS</t>
  </si>
  <si>
    <t>DEMOCRACY PREP CS</t>
  </si>
  <si>
    <t>DEMOCRACY PREP ENDURANCE CS</t>
  </si>
  <si>
    <t>DEMOCRACY PREP HARLEM CS</t>
  </si>
  <si>
    <t>DISCOVERY CHARTER SCHOOL</t>
  </si>
  <si>
    <t>DR RICHARD IZQUIERDO HEALTH &amp; SCIENCE CS</t>
  </si>
  <si>
    <t>DREAM CS</t>
  </si>
  <si>
    <t>EAST HARLEM SCHOLARS ACADEMY CS</t>
  </si>
  <si>
    <t>EAST HARLEM SCHOLARS ACADEMY CS 2</t>
  </si>
  <si>
    <t>ELMWOOD VILLAGE CS</t>
  </si>
  <si>
    <t>ELMWOOD VILLAGE CS 2</t>
  </si>
  <si>
    <t>ENTERPRISE CS</t>
  </si>
  <si>
    <t>EQUALITY CS</t>
  </si>
  <si>
    <t>EUGENIO DE HOSTOS CS</t>
  </si>
  <si>
    <t>EVERGREEN CS</t>
  </si>
  <si>
    <t>EXCELLENCE BOYS CS OF BEDFORD STUYVESANT</t>
  </si>
  <si>
    <t>EXCELLENCE GIRLS CS</t>
  </si>
  <si>
    <t>EXPLORATION ELEMTARY CS - SCI &amp; TECH</t>
  </si>
  <si>
    <t>EXPLORE CS</t>
  </si>
  <si>
    <t>EXPLORE EMPOWER CS</t>
  </si>
  <si>
    <t>EXPLORE EXCEED CS</t>
  </si>
  <si>
    <t>EXPLORE EXCEL CS</t>
  </si>
  <si>
    <t>FAMILY LIFE ACADEMY CS</t>
  </si>
  <si>
    <t>FAMILY LIFE ACADEMY CS 2</t>
  </si>
  <si>
    <t>FAMILY LIFE ACADEMY CS 3</t>
  </si>
  <si>
    <t>FINN ACADEMY - ELMIRA CS</t>
  </si>
  <si>
    <t>FORTE PREP ACAD CS</t>
  </si>
  <si>
    <t>FUTURE LEADERS INST CS</t>
  </si>
  <si>
    <t>GENESSEE COMMUNITY CS</t>
  </si>
  <si>
    <t xml:space="preserve">GIRLS PREP CS </t>
  </si>
  <si>
    <t>GIRLS PREP CS BRONX</t>
  </si>
  <si>
    <t>GLOBAL COMMUNITY CS</t>
  </si>
  <si>
    <t>GLOBAL CONCEPTS CS</t>
  </si>
  <si>
    <t>GRAND CONCOURSE CS</t>
  </si>
  <si>
    <t>GREAT OAKS CS</t>
  </si>
  <si>
    <t>GREEN TECH HIGH CS</t>
  </si>
  <si>
    <t>GROWING UP GREEN</t>
  </si>
  <si>
    <t>GROWING UP GREEN 2</t>
  </si>
  <si>
    <t>HARBOR SCIENCE &amp; ARTS CS</t>
  </si>
  <si>
    <t>HARLEM CHILDREN'S ZONE PROM ACAD 1</t>
  </si>
  <si>
    <t>HARLEM CHILDREN'S ZONE PROM ACAD 2</t>
  </si>
  <si>
    <t>HARLEM HEBREW LANGUAGE ACADEMY CS</t>
  </si>
  <si>
    <t>HARLEM LINK CS</t>
  </si>
  <si>
    <t>HARLEM PREP CS</t>
  </si>
  <si>
    <t>HARLEM VILLAGE ACAD CS</t>
  </si>
  <si>
    <t>HARLEM VILLAGE ACAD LEADERSHIP CS</t>
  </si>
  <si>
    <t>HARRIET TUBMAN CS</t>
  </si>
  <si>
    <t>HEALTH SCIENCES CS</t>
  </si>
  <si>
    <t>HEBREW LANGUAGE ACADEMY CS</t>
  </si>
  <si>
    <t>HEBREW LANGUAGE ACADEMY CS 2</t>
  </si>
  <si>
    <t>HEKETI COMMUNITY CS</t>
  </si>
  <si>
    <t>HELLENIC CLASSICAL CS</t>
  </si>
  <si>
    <t>HENRY JOHNSON CS</t>
  </si>
  <si>
    <t>HYDE LEADERSHIP CS</t>
  </si>
  <si>
    <t>HYDE LEADERSHIP CS BROOKLYN</t>
  </si>
  <si>
    <t>ICAHN CS 1</t>
  </si>
  <si>
    <t>ICAHN CS 2</t>
  </si>
  <si>
    <t>ICAHN CS 3</t>
  </si>
  <si>
    <t>ICAHN CS 4</t>
  </si>
  <si>
    <t>ICAHN CS 5</t>
  </si>
  <si>
    <t>ICAHN CS 6</t>
  </si>
  <si>
    <t>ICAHN CS 7</t>
  </si>
  <si>
    <t>IMAGINE ME LEADERSHIP CS</t>
  </si>
  <si>
    <t>INTERNATIONAL CS OF NY</t>
  </si>
  <si>
    <t>INTERNATIONAL LEADERSHIP CS</t>
  </si>
  <si>
    <t>INWOOD ACADEMY FOR LEADERSHIP CS</t>
  </si>
  <si>
    <t>JOHN V LINDSAY WILDCAT CS</t>
  </si>
  <si>
    <t>JOHN W LAVELLE PREP CS</t>
  </si>
  <si>
    <t>KING CENTER CS</t>
  </si>
  <si>
    <t>KINGS COLLEGIATE CS</t>
  </si>
  <si>
    <t>KIPP ACADEMY CS</t>
  </si>
  <si>
    <t>KIPP ALWAYS MENTALLY PREPARED CS</t>
  </si>
  <si>
    <t>KIPP INFINITY CS</t>
  </si>
  <si>
    <t>KIPP NYC WASHINGTON HGTS CS</t>
  </si>
  <si>
    <t>KIPP S.T.A.R.</t>
  </si>
  <si>
    <t>KIPP TECH VALLEY CS</t>
  </si>
  <si>
    <t>LA CIMA CS</t>
  </si>
  <si>
    <t>LAUNCH EXPEDITIONARY LEARNING CS</t>
  </si>
  <si>
    <t>LEADERSHIP PREP BED STUY CS</t>
  </si>
  <si>
    <t>LEADERSHIP PREP BROWNSVILLE CS</t>
  </si>
  <si>
    <t>LEADERSHIP PREP CANARSIE CS</t>
  </si>
  <si>
    <t>LEADERSHIP PREP OCEAN HILL CS</t>
  </si>
  <si>
    <t>LEGACY COLLEGE PREP CS</t>
  </si>
  <si>
    <t>MANHATTAN CS</t>
  </si>
  <si>
    <t>MANHATTAN CS 2</t>
  </si>
  <si>
    <t>MATH, ENGINEERING &amp; SCI ACADEMY CHS</t>
  </si>
  <si>
    <t>MERRICK ACADEMY CS</t>
  </si>
  <si>
    <t>METROPOLITAN LIGHTHOUSE CS</t>
  </si>
  <si>
    <t>MIDDLE VILLAGE PREP CS</t>
  </si>
  <si>
    <t>MOTT HALL CS</t>
  </si>
  <si>
    <t>MOTT HAVEN CS</t>
  </si>
  <si>
    <t>NEIGHBORHOOD CS OF HARLEM</t>
  </si>
  <si>
    <t>NEW AMERICAN ACADEMY CS</t>
  </si>
  <si>
    <t>NEW DAWN CHARTER HS</t>
  </si>
  <si>
    <t>NEW HEIGHTS ACADEMY CS</t>
  </si>
  <si>
    <t>NEW ROOTS CS</t>
  </si>
  <si>
    <t>NEW VENTURES CS</t>
  </si>
  <si>
    <t>NEW VISIONS CHARTER HS - HUMANITIES</t>
  </si>
  <si>
    <t>NEW VISIONS CHARTER HS - HUMANITIES 2</t>
  </si>
  <si>
    <t>NEW VISIONS CHARTER HS - HUMANITIES 3</t>
  </si>
  <si>
    <t>NEW VISIONS CHARTER HS - HUMANITIES 4</t>
  </si>
  <si>
    <t>NEW VISIONS CHARTER HS - MATH &amp; SCI</t>
  </si>
  <si>
    <t>NEW VISIONS CHARTER HS - MATH &amp; SCI 2</t>
  </si>
  <si>
    <t>NEW VISIONS CHARTER HS - MATH &amp; SCI 3</t>
  </si>
  <si>
    <t>NEW VISIONS CHARTER HS - MATH &amp; SCI 4</t>
  </si>
  <si>
    <t>NEW WORLD PREP CS</t>
  </si>
  <si>
    <t>NIAGARA CS</t>
  </si>
  <si>
    <t>NORTHSIDE CS (BELIEVE)</t>
  </si>
  <si>
    <t>NY CENTER FOR AUTISM CS</t>
  </si>
  <si>
    <t>NY CENTER FOR AUTISM CS - BRONX</t>
  </si>
  <si>
    <t>NY FRENCH-AMERICAN CS</t>
  </si>
  <si>
    <t>NYC CHARTER HS FOR ARCH, ENG &amp; CONSTR INDUS</t>
  </si>
  <si>
    <t>NYC CHARTER SCHOOL FOR ARTS</t>
  </si>
  <si>
    <t>NYC MONTESSORI CS</t>
  </si>
  <si>
    <t>OCEAN HILL COLLEGIATE CS</t>
  </si>
  <si>
    <t>OPPORTUNITY CS</t>
  </si>
  <si>
    <t>OUR WORLD NEIGHBORHOOD CS</t>
  </si>
  <si>
    <t>PAVE CS</t>
  </si>
  <si>
    <t>PENINSULA PREP ACADEMY CS</t>
  </si>
  <si>
    <t>PUC ACHIEVE CS</t>
  </si>
  <si>
    <t>REACH ACADEMY CS</t>
  </si>
  <si>
    <t>RENAISSANCE CHARTER HS - INNOVATION</t>
  </si>
  <si>
    <t>RENAISSANCE CHARTER SCHOOL</t>
  </si>
  <si>
    <t>RENAISSANCE CS OF THE ARTS</t>
  </si>
  <si>
    <t>RIVERHEAD CS</t>
  </si>
  <si>
    <t>RIVERTON STREET CS</t>
  </si>
  <si>
    <t>ROCHDALE EARLY ADVANTAGE CS</t>
  </si>
  <si>
    <t>ROCHESTER ACADEMY CS</t>
  </si>
  <si>
    <t>ROCHESTER PREP CS 3</t>
  </si>
  <si>
    <t>ROOSEVELT CHILDREN'S ACADEMY CS</t>
  </si>
  <si>
    <t>ROSALYN YALOW CS</t>
  </si>
  <si>
    <t>SCHOOL IN THE SQUARE PUBLIC CS</t>
  </si>
  <si>
    <t>SISULU-WALKER CS</t>
  </si>
  <si>
    <t>SOUTH BRONX CLASSICAL CS</t>
  </si>
  <si>
    <t>SOUTH BRONX CLASSICAL CS 2</t>
  </si>
  <si>
    <t>SOUTH BRONX CLASSICAL CS 3</t>
  </si>
  <si>
    <t>SOUTH BRONX CLASSICAL CS 4</t>
  </si>
  <si>
    <t>SOUTH BRONX COMMUNITY CHS</t>
  </si>
  <si>
    <t>SOUTH BRONX CS FOR INT'L CULTURES &amp; ARTS</t>
  </si>
  <si>
    <t>SOUTH BRONX EARLY COLLEGE ACAD CS</t>
  </si>
  <si>
    <t>SOUTH BUFFALO CS</t>
  </si>
  <si>
    <t>SOUTHSIDE ACADEMY CS</t>
  </si>
  <si>
    <t>ST HOPE LEADERSHIP ACADEMY CS</t>
  </si>
  <si>
    <t>STOREFRONT ACADEMY CS</t>
  </si>
  <si>
    <t>SUCCESS ACADEMY CS - BED-STUY 1</t>
  </si>
  <si>
    <t>SUCCESS ACADEMY CS - BED-STUY 2</t>
  </si>
  <si>
    <t>SUCCESS ACADEMY CS - BENSONHURST</t>
  </si>
  <si>
    <t>SUCCESS ACADEMY CS - BERGEN BEACH</t>
  </si>
  <si>
    <t>SUCCESS ACADEMY CS - BRONX 1</t>
  </si>
  <si>
    <t>SUCCESS ACADEMY CS - BRONX 2</t>
  </si>
  <si>
    <t>SUCCESS ACADEMY CS - BRONX 3</t>
  </si>
  <si>
    <t>SUCCESS ACADEMY CS - BRONX 4</t>
  </si>
  <si>
    <t>SUCCESS ACADEMY CS - COBBLE HILL</t>
  </si>
  <si>
    <t>SUCCESS ACADEMY CS - CROWN HEIGHTS</t>
  </si>
  <si>
    <t>SUCCESS ACADEMY CS - FORT GREENE</t>
  </si>
  <si>
    <t>SUCCESS ACADEMY CS - HARLEM 1</t>
  </si>
  <si>
    <t>SUCCESS ACADEMY CS - HARLEM 2</t>
  </si>
  <si>
    <t>SUCCESS ACADEMY CS - HARLEM 3</t>
  </si>
  <si>
    <t>SUCCESS ACADEMY CS - HARLEM 4</t>
  </si>
  <si>
    <t>SUCCESS ACADEMY CS - HARLEM 5</t>
  </si>
  <si>
    <t>SUCCESS ACADEMY CS - HELL'S KITCHEN</t>
  </si>
  <si>
    <t>SUCCESS ACADEMY CS - NYC 4</t>
  </si>
  <si>
    <t>SUCCESS ACADEMY CS - NYC 8</t>
  </si>
  <si>
    <t>SUCCESS ACADEMY CS - NYC 9</t>
  </si>
  <si>
    <t>SUCCESS ACADEMY CS - NYC 10</t>
  </si>
  <si>
    <t>SUCCESS ACADEMY CS - NYC 13</t>
  </si>
  <si>
    <t>SUCCESS ACADEMY CS - PROSPECT HEIGHTS</t>
  </si>
  <si>
    <t>SUCCESS ACADEMY CS - ROSEDALE</t>
  </si>
  <si>
    <t>SUCCESS ACADEMY CS - SPRINGFIELD</t>
  </si>
  <si>
    <t>SUCCESS ACADEMY CS - UNION SQUARE</t>
  </si>
  <si>
    <t>SUCCESS ACADEMY CS - UPPER WEST</t>
  </si>
  <si>
    <t>SUCCESS ACADEMY CS - WASHINGTON HGTS</t>
  </si>
  <si>
    <t>SUCCESS ACADEMY CS - WILLIAMSBURG</t>
  </si>
  <si>
    <t>SUMMIT ACADEMY CS</t>
  </si>
  <si>
    <t>SYRACUSE ACADEMY OF SCIENCE CS</t>
  </si>
  <si>
    <t>SYRACUSE ACADEMY OF SCIENCE CS - CITIZENSHIP</t>
  </si>
  <si>
    <t>TAPESTRY CS</t>
  </si>
  <si>
    <t xml:space="preserve">THE EQUITY PROJECT CS </t>
  </si>
  <si>
    <t>TRUE NORTH ROCHESTER PREP CS</t>
  </si>
  <si>
    <t>TRUE NORTH ROCHESTER PREP CS - WEST CAMPUS</t>
  </si>
  <si>
    <t>TRUE NORTH TROY PREP CS</t>
  </si>
  <si>
    <t>UFT ELEMENTARY CS</t>
  </si>
  <si>
    <t>UNITY PREP CS OF BROOKLYN</t>
  </si>
  <si>
    <t>UNIVERSITY PREP CHARTER HS</t>
  </si>
  <si>
    <t>UNIVERSITY PREP CS FOR YOUNG MEN</t>
  </si>
  <si>
    <t>URBAN CHOICE CS</t>
  </si>
  <si>
    <t>URBAN DOVE CS</t>
  </si>
  <si>
    <t>UTICA ACADEMY OF SCIENCE CS</t>
  </si>
  <si>
    <t>VERTUS CS</t>
  </si>
  <si>
    <t>VOICE CS</t>
  </si>
  <si>
    <t>WEST BUFFALO CS</t>
  </si>
  <si>
    <t>WESTERN NY MARITIME CS</t>
  </si>
  <si>
    <t>WESTMINSTER CS</t>
  </si>
  <si>
    <t>WHIN MUSIC COMMUNITY CS</t>
  </si>
  <si>
    <t>WILLIAMSBURG CHARTER HS</t>
  </si>
  <si>
    <t>WILLIAMSBURG COLLEGIATE CS</t>
  </si>
  <si>
    <t>YOUNG WOMEN'S COLLEGE PREP CS</t>
  </si>
  <si>
    <t>Berkshire UFSD</t>
  </si>
  <si>
    <t>George Jr. Republic UFSD</t>
  </si>
  <si>
    <t>Greenburgh-Eleven UFSD</t>
  </si>
  <si>
    <t>Greenburgh-Graham UFSD</t>
  </si>
  <si>
    <t>Greenburgh-North Castle UFSD</t>
  </si>
  <si>
    <t>Hawthorne-Cedar Knolls UFSD</t>
  </si>
  <si>
    <t>Little Flower UFSD</t>
  </si>
  <si>
    <t>Mt.Pleasant-Blythedale UFSD</t>
  </si>
  <si>
    <t>Mt.Pleasant-Cottage School UFSD</t>
  </si>
  <si>
    <t>Randolph Academy</t>
  </si>
  <si>
    <t>EMBER (TEACHING FIRMS)</t>
  </si>
  <si>
    <t>NEW VISIONS CHARTER HS - AIM 1 (ROADS 1)</t>
  </si>
  <si>
    <t>NEW VISIONS CHARTER HS - AIM 2 (ROADS 2)</t>
  </si>
  <si>
    <t>SUCCESS ACADEMY CS - HARLEM 6 (NYC 2)</t>
  </si>
  <si>
    <t>SUCCESS ACADEMY CS - HUDSON YARDS (NYC 1)</t>
  </si>
  <si>
    <t>Correct Allocation</t>
  </si>
  <si>
    <t>Adjusted Allocation</t>
  </si>
  <si>
    <t>Underpayment ($)</t>
  </si>
  <si>
    <t>Allocation Adjustmnt</t>
  </si>
  <si>
    <t>Repayment Balance Remaining</t>
  </si>
  <si>
    <t>Overpayment ($)</t>
  </si>
  <si>
    <t>Base Allocation Amount</t>
  </si>
  <si>
    <t>LEA</t>
  </si>
  <si>
    <t>ALLOC</t>
  </si>
  <si>
    <t>EDINBURG COMN SCHOOL DIST</t>
  </si>
  <si>
    <t>ELMWOOD VILLAGE CS - DAYS PARK</t>
  </si>
  <si>
    <t>ELMWOOD VILLAGE CS - HERTEL</t>
  </si>
  <si>
    <t>EMBER CHARTER SCHOOL</t>
  </si>
  <si>
    <t>EXPLORATION ELEMENTARY CS - SCI &amp; TECH</t>
  </si>
  <si>
    <t>GLENS FALLS COMN SCHOOL DIST</t>
  </si>
  <si>
    <t>INLET COMN SCHOOL DIST</t>
  </si>
  <si>
    <t>NEW VISIONS AIM CHS I</t>
  </si>
  <si>
    <t>NEW VISIONS AIM CHS II</t>
  </si>
  <si>
    <t>NORTH GREENBUSH COMN SCHOOL DIST</t>
  </si>
  <si>
    <t>SEWANHAKA CENTRAL HS DIST</t>
  </si>
  <si>
    <t>SUCCESS ACADEMY CS - HARLEM 6</t>
  </si>
  <si>
    <t>SUCCESS ACADEMY CS - HUDSON YARDS</t>
  </si>
  <si>
    <t>TUCKAHOE COMN SCHOOL DIST</t>
  </si>
  <si>
    <t>UFSD - TARRYTOWNS</t>
  </si>
  <si>
    <t>URBAN DOVE TEAM CS</t>
  </si>
  <si>
    <t>VALLEY STREAM CENTRAL HS DIST</t>
  </si>
  <si>
    <t>VAN HORNESVILLE-OWEN D. YOUNG USD</t>
  </si>
  <si>
    <t>WAINSCOTT COMN SCHOOL DIST</t>
  </si>
  <si>
    <t>Additional Funds Still Due</t>
  </si>
  <si>
    <t>Issued Allocation</t>
  </si>
  <si>
    <t>Issued Allocation to be Repaid (%)</t>
  </si>
  <si>
    <t>New Title IV Part A Allocation*</t>
  </si>
  <si>
    <t>Underpayment of Correct Allocation (%)</t>
  </si>
  <si>
    <t>Charter School LEAs</t>
  </si>
  <si>
    <t>School District and Special Act LEAs</t>
  </si>
  <si>
    <t>School District and Special Act LEAs - Under Allocated</t>
  </si>
  <si>
    <t>School District and Special Act LEAs - Over Allocated</t>
  </si>
  <si>
    <t>ADDISON</t>
  </si>
  <si>
    <t>ADIRONDACK</t>
  </si>
  <si>
    <t>AFTON</t>
  </si>
  <si>
    <t>AKRON</t>
  </si>
  <si>
    <t>ALBANY</t>
  </si>
  <si>
    <t>ALBION</t>
  </si>
  <si>
    <t>ALDEN</t>
  </si>
  <si>
    <t>ALEXANDER</t>
  </si>
  <si>
    <t>ALEXANDRIA</t>
  </si>
  <si>
    <t>ALFRED-ALMOND</t>
  </si>
  <si>
    <t>ALLEGANY - LIMESTONE</t>
  </si>
  <si>
    <t>AMHERST</t>
  </si>
  <si>
    <t>AMSTERDAM</t>
  </si>
  <si>
    <t>ANDES</t>
  </si>
  <si>
    <t>ANDOVER</t>
  </si>
  <si>
    <t>ARGYLE</t>
  </si>
  <si>
    <t>ARKPORT</t>
  </si>
  <si>
    <t>ARLINGTON</t>
  </si>
  <si>
    <t>ATTICA</t>
  </si>
  <si>
    <t>AUBURN</t>
  </si>
  <si>
    <t>AVERILL PARK</t>
  </si>
  <si>
    <t>AVOCA</t>
  </si>
  <si>
    <t>AVON</t>
  </si>
  <si>
    <t>BALDWINSVILLE</t>
  </si>
  <si>
    <t>BALLSTON SPA</t>
  </si>
  <si>
    <t>BARKER</t>
  </si>
  <si>
    <t>BATAVIA</t>
  </si>
  <si>
    <t>BATH</t>
  </si>
  <si>
    <t>BEAVER RIVER</t>
  </si>
  <si>
    <t>BEDFORD</t>
  </si>
  <si>
    <t>BEEKMANTOWN</t>
  </si>
  <si>
    <t>BELFAST</t>
  </si>
  <si>
    <t>BEMUS POINT</t>
  </si>
  <si>
    <t>BERLIN</t>
  </si>
  <si>
    <t>BETHLEHEM</t>
  </si>
  <si>
    <t>BINGHAMTON</t>
  </si>
  <si>
    <t>BOLTON</t>
  </si>
  <si>
    <t>BRADFORD</t>
  </si>
  <si>
    <t>BRASHER FALLS</t>
  </si>
  <si>
    <t>BREWSTER</t>
  </si>
  <si>
    <t>BRIGHTON</t>
  </si>
  <si>
    <t>BROCKPORT</t>
  </si>
  <si>
    <t>BROCTON</t>
  </si>
  <si>
    <t>BROOKFIELD</t>
  </si>
  <si>
    <t>BROOKLYN PROSPECT CHARTER - 13</t>
  </si>
  <si>
    <t>BROOKLYN PROSPECT CHARTER - 15</t>
  </si>
  <si>
    <t>BUFFALO</t>
  </si>
  <si>
    <t>BYRAM HILLS</t>
  </si>
  <si>
    <t>CAIRO-DURHAM</t>
  </si>
  <si>
    <t>CAMBRIDGE</t>
  </si>
  <si>
    <t>CAMDEN</t>
  </si>
  <si>
    <t>CANAJOHARIE</t>
  </si>
  <si>
    <t>CANANDAIGUA</t>
  </si>
  <si>
    <t>CANASERAGA</t>
  </si>
  <si>
    <t>CANASTOTA</t>
  </si>
  <si>
    <t>CANDOR</t>
  </si>
  <si>
    <t>CANTON</t>
  </si>
  <si>
    <t>CARMEL</t>
  </si>
  <si>
    <t>CARTHAGE</t>
  </si>
  <si>
    <t>CATSKILL</t>
  </si>
  <si>
    <t>CATTARAUGUS</t>
  </si>
  <si>
    <t>CAZENOVIA</t>
  </si>
  <si>
    <t>CENTRAL VALLEY @ ILION &amp; MOHAWK</t>
  </si>
  <si>
    <t>CHAPPAQUA</t>
  </si>
  <si>
    <t>CHATEAUGAY</t>
  </si>
  <si>
    <t>CHATHAM</t>
  </si>
  <si>
    <t>CHEEKTOWAGA</t>
  </si>
  <si>
    <t>CHENANGO VALLEY</t>
  </si>
  <si>
    <t>CHITTENANGO</t>
  </si>
  <si>
    <t>CINCINNATUS</t>
  </si>
  <si>
    <t>CLARENCE</t>
  </si>
  <si>
    <t>CLARKSTOWN</t>
  </si>
  <si>
    <t>CLINTON</t>
  </si>
  <si>
    <t>CLYMER</t>
  </si>
  <si>
    <t>COHOES</t>
  </si>
  <si>
    <t>COLD SPRING HARBOR</t>
  </si>
  <si>
    <t>CONNETQUOT</t>
  </si>
  <si>
    <t>COOPERSTOWN</t>
  </si>
  <si>
    <t>COPENHAGEN</t>
  </si>
  <si>
    <t>CORINTH</t>
  </si>
  <si>
    <t>CORNING</t>
  </si>
  <si>
    <t>CORNWALL</t>
  </si>
  <si>
    <t>CORTLAND</t>
  </si>
  <si>
    <t>CROWN POINT</t>
  </si>
  <si>
    <t>CUBA-RUSHFORD</t>
  </si>
  <si>
    <t>DANSVILLE</t>
  </si>
  <si>
    <t>DELAWARE ACADEMY @ DELHI</t>
  </si>
  <si>
    <t>DEPOSIT</t>
  </si>
  <si>
    <t>DERUYTER</t>
  </si>
  <si>
    <t>DOLGEVILLE</t>
  </si>
  <si>
    <t>DOWNSVILLE</t>
  </si>
  <si>
    <t>DRYDEN</t>
  </si>
  <si>
    <t>DUANESBURG</t>
  </si>
  <si>
    <t>DUNDEE</t>
  </si>
  <si>
    <t>DUNKIRK</t>
  </si>
  <si>
    <t>EAST RAMAPO</t>
  </si>
  <si>
    <t>EDEN</t>
  </si>
  <si>
    <t>EDMESTON</t>
  </si>
  <si>
    <t>EDWARDS-KNOX</t>
  </si>
  <si>
    <t>ELBA</t>
  </si>
  <si>
    <t>ELDRED</t>
  </si>
  <si>
    <t>ELIZABETHTOWN-LEWIS</t>
  </si>
  <si>
    <t>ELLENVILLE</t>
  </si>
  <si>
    <t>ELLICOTTVILLE</t>
  </si>
  <si>
    <t>ELMIRA</t>
  </si>
  <si>
    <t>EVANS-BRANT</t>
  </si>
  <si>
    <t>FABIUS-POMPEY</t>
  </si>
  <si>
    <t>FAIRPORT</t>
  </si>
  <si>
    <t>FALCONER</t>
  </si>
  <si>
    <t>FILLMORE</t>
  </si>
  <si>
    <t>FONDA-FULTONVILLE</t>
  </si>
  <si>
    <t>FORESTVILLE</t>
  </si>
  <si>
    <t>FORT ANN</t>
  </si>
  <si>
    <t>FORT PLAIN</t>
  </si>
  <si>
    <t>FRANKFORT-SCHUYLER</t>
  </si>
  <si>
    <t>FRANKLIN</t>
  </si>
  <si>
    <t>FRANKLINVILLE</t>
  </si>
  <si>
    <t>FREDONIA</t>
  </si>
  <si>
    <t>FREWSBURG</t>
  </si>
  <si>
    <t>FRIENDSHIP</t>
  </si>
  <si>
    <t>FRONTIER</t>
  </si>
  <si>
    <t>FULTON</t>
  </si>
  <si>
    <t>GALWAY</t>
  </si>
  <si>
    <t>GANANDA</t>
  </si>
  <si>
    <t>GATES-CHILI</t>
  </si>
  <si>
    <t>GENERAL BROWN</t>
  </si>
  <si>
    <t>GENESEE VALLEY AT ANGELICA</t>
  </si>
  <si>
    <t>GENESEO</t>
  </si>
  <si>
    <t>GENEVA</t>
  </si>
  <si>
    <t>GERMANTOWN</t>
  </si>
  <si>
    <t>GLEN COVE</t>
  </si>
  <si>
    <t>GLENS FALLS</t>
  </si>
  <si>
    <t>GLOVERSVILLE</t>
  </si>
  <si>
    <t>GOSHEN</t>
  </si>
  <si>
    <t>GOUVERNEUR</t>
  </si>
  <si>
    <t>GOWANDA</t>
  </si>
  <si>
    <t>GRAND ISLAND</t>
  </si>
  <si>
    <t>GRANVILLE</t>
  </si>
  <si>
    <t>GREECE</t>
  </si>
  <si>
    <t>GREENBURGH</t>
  </si>
  <si>
    <t>GREENE</t>
  </si>
  <si>
    <t>GREENVILLE</t>
  </si>
  <si>
    <t>GREENWICH</t>
  </si>
  <si>
    <t>GROTON</t>
  </si>
  <si>
    <t>GUILDERLAND</t>
  </si>
  <si>
    <t>HALDANE</t>
  </si>
  <si>
    <t>HAMBURG</t>
  </si>
  <si>
    <t>HAMILTON</t>
  </si>
  <si>
    <t>HAMMOND</t>
  </si>
  <si>
    <t>HAMMONDSPORT</t>
  </si>
  <si>
    <t>HANCOCK</t>
  </si>
  <si>
    <t>HANNIBAL</t>
  </si>
  <si>
    <t>HARBORFIELDS</t>
  </si>
  <si>
    <t>HARPURSVILLE</t>
  </si>
  <si>
    <t>HARRISVILLE</t>
  </si>
  <si>
    <t>HARTFORD</t>
  </si>
  <si>
    <t>HAVERSTRAW-STONY POINT</t>
  </si>
  <si>
    <t>HERKIMER</t>
  </si>
  <si>
    <t>HEUVELTON</t>
  </si>
  <si>
    <t>HIGHLAND</t>
  </si>
  <si>
    <t>HILTON</t>
  </si>
  <si>
    <t>HINSDALE</t>
  </si>
  <si>
    <t>HOLLAND</t>
  </si>
  <si>
    <t>HOLLEY</t>
  </si>
  <si>
    <t>HOMER</t>
  </si>
  <si>
    <t>HONEOYE</t>
  </si>
  <si>
    <t>HOOSIC VALLEY</t>
  </si>
  <si>
    <t>HOOSICK FALLS</t>
  </si>
  <si>
    <t>HORNELL</t>
  </si>
  <si>
    <t>HORSEHEADS</t>
  </si>
  <si>
    <t>HUDSON</t>
  </si>
  <si>
    <t>HUDSON FALLS</t>
  </si>
  <si>
    <t>HYDE PARK</t>
  </si>
  <si>
    <t>INDIAN RIVER</t>
  </si>
  <si>
    <t>IROQUOIS</t>
  </si>
  <si>
    <t>ITHACA</t>
  </si>
  <si>
    <t>JAMESTOWN</t>
  </si>
  <si>
    <t>JEFFERSON</t>
  </si>
  <si>
    <t>JOHNSBURG</t>
  </si>
  <si>
    <t>KEENE</t>
  </si>
  <si>
    <t>KENDALL</t>
  </si>
  <si>
    <t>KINDERHOOK</t>
  </si>
  <si>
    <t>KINGS PARK</t>
  </si>
  <si>
    <t>KINGSTON</t>
  </si>
  <si>
    <t>LA FARGEVILLE</t>
  </si>
  <si>
    <t>LA FAYETTE</t>
  </si>
  <si>
    <t>LACKAWANNA</t>
  </si>
  <si>
    <t>LAKE GEORGE</t>
  </si>
  <si>
    <t>LAKE PLACID</t>
  </si>
  <si>
    <t>LAKELAND</t>
  </si>
  <si>
    <t>LANCASTER</t>
  </si>
  <si>
    <t>LANSING</t>
  </si>
  <si>
    <t>LANSINGBURGH</t>
  </si>
  <si>
    <t>LAURENS</t>
  </si>
  <si>
    <t>LE ROY</t>
  </si>
  <si>
    <t>LETCHWORTH</t>
  </si>
  <si>
    <t>LIBERTY</t>
  </si>
  <si>
    <t>LISBON</t>
  </si>
  <si>
    <t>LITTLE FALLS</t>
  </si>
  <si>
    <t>LIVERPOOL</t>
  </si>
  <si>
    <t>LIVINGSTON MANOR</t>
  </si>
  <si>
    <t>LIVONIA</t>
  </si>
  <si>
    <t>LOCKPORT</t>
  </si>
  <si>
    <t>LOCUST VALLEY</t>
  </si>
  <si>
    <t>LONG BEACH</t>
  </si>
  <si>
    <t>LONGWOOD</t>
  </si>
  <si>
    <t>LOWVILLE ACAD &amp;</t>
  </si>
  <si>
    <t>LYME</t>
  </si>
  <si>
    <t>LYNDONVILLE</t>
  </si>
  <si>
    <t>LYONS</t>
  </si>
  <si>
    <t>MADISON</t>
  </si>
  <si>
    <t>MAHOPAC</t>
  </si>
  <si>
    <t>MALONE</t>
  </si>
  <si>
    <t>MARATHON</t>
  </si>
  <si>
    <t>MARCELLUS</t>
  </si>
  <si>
    <t>MARGARETVILLE</t>
  </si>
  <si>
    <t>MARION</t>
  </si>
  <si>
    <t>MARLBORO</t>
  </si>
  <si>
    <t>MASSENA</t>
  </si>
  <si>
    <t>MAYFIELD</t>
  </si>
  <si>
    <t>MCGRAW</t>
  </si>
  <si>
    <t>MECHANICVILLE</t>
  </si>
  <si>
    <t>MEDINA</t>
  </si>
  <si>
    <t>MEXICO</t>
  </si>
  <si>
    <t>MIDDLEBURGH</t>
  </si>
  <si>
    <t>MIDDLETOWN</t>
  </si>
  <si>
    <t>MILFORD</t>
  </si>
  <si>
    <t>MILLBROOK</t>
  </si>
  <si>
    <t>MINERVA</t>
  </si>
  <si>
    <t>MONTICELLO</t>
  </si>
  <si>
    <t>MORAVIA</t>
  </si>
  <si>
    <t>MORIAH</t>
  </si>
  <si>
    <t>MORRIS</t>
  </si>
  <si>
    <t>MORRISTOWN</t>
  </si>
  <si>
    <t>MORRISVILLE-EATON</t>
  </si>
  <si>
    <t>MOUNT MARKHAM</t>
  </si>
  <si>
    <t>MOUNT MORRIS</t>
  </si>
  <si>
    <t>MOUNT PLEASANT</t>
  </si>
  <si>
    <t>MOUNT VERNON</t>
  </si>
  <si>
    <t>NAPLES</t>
  </si>
  <si>
    <t>NEW HARTFORD</t>
  </si>
  <si>
    <t>NEW LEBANON</t>
  </si>
  <si>
    <t>NEW PALTZ</t>
  </si>
  <si>
    <t>NEW ROCHELLE</t>
  </si>
  <si>
    <t>NEWARK</t>
  </si>
  <si>
    <t>NEWARK VALLEY</t>
  </si>
  <si>
    <t>NEWBURGH</t>
  </si>
  <si>
    <t>NEWCOMB</t>
  </si>
  <si>
    <t>NEWFANE</t>
  </si>
  <si>
    <t>NEWFIELD</t>
  </si>
  <si>
    <t>NIAGARA FALLS</t>
  </si>
  <si>
    <t>NISKAYUNA</t>
  </si>
  <si>
    <t>NORTH COLLINS</t>
  </si>
  <si>
    <t>NORTH COLONIE</t>
  </si>
  <si>
    <t>NORTH SALEM</t>
  </si>
  <si>
    <t>NORTH SHORE</t>
  </si>
  <si>
    <t>NORTH WARREN</t>
  </si>
  <si>
    <t>NORTHEAST</t>
  </si>
  <si>
    <t>NORTHEASTERN CLINTON</t>
  </si>
  <si>
    <t>NORTHVILLE</t>
  </si>
  <si>
    <t>NORWICH</t>
  </si>
  <si>
    <t>OGDENSBURG</t>
  </si>
  <si>
    <t>OLEAN</t>
  </si>
  <si>
    <t>ONEONTA</t>
  </si>
  <si>
    <t>ONONDAGA</t>
  </si>
  <si>
    <t>ONTEORA</t>
  </si>
  <si>
    <t>OPPENHEIM-EPHRATAH JOHNSVILLE</t>
  </si>
  <si>
    <t>ORCHARD PARK</t>
  </si>
  <si>
    <t>ORISKANY</t>
  </si>
  <si>
    <t>OSWEGO</t>
  </si>
  <si>
    <t>OXFORD ACAD &amp;</t>
  </si>
  <si>
    <t>PANAMA</t>
  </si>
  <si>
    <t>PAVILION</t>
  </si>
  <si>
    <t>PAWLING</t>
  </si>
  <si>
    <t>PEEKSKILL</t>
  </si>
  <si>
    <t>PEMBROKE</t>
  </si>
  <si>
    <t>PENFIELD</t>
  </si>
  <si>
    <t>PENN YAN</t>
  </si>
  <si>
    <t>PERRY</t>
  </si>
  <si>
    <t>PERU</t>
  </si>
  <si>
    <t>PHELPS-CLIFTON SPRINGS</t>
  </si>
  <si>
    <t>PHOENIX</t>
  </si>
  <si>
    <t>PINE BUSH</t>
  </si>
  <si>
    <t>PINE PLAINS</t>
  </si>
  <si>
    <t>PINE VALLEY</t>
  </si>
  <si>
    <t>PITTSFORD</t>
  </si>
  <si>
    <t>PLATTSBURGH</t>
  </si>
  <si>
    <t>POLAND</t>
  </si>
  <si>
    <t>PORT BYRON</t>
  </si>
  <si>
    <t>PORT JERVIS</t>
  </si>
  <si>
    <t>PORTVILLE</t>
  </si>
  <si>
    <t>POTSDAM</t>
  </si>
  <si>
    <t>POUGHKEEPSIE</t>
  </si>
  <si>
    <t>PRATTSBURGH</t>
  </si>
  <si>
    <t>PULASKI</t>
  </si>
  <si>
    <t>PUTNAM</t>
  </si>
  <si>
    <t>PUTNAM VALLEY</t>
  </si>
  <si>
    <t>RAMAPO (SUFFERN)</t>
  </si>
  <si>
    <t>RANDOLPH</t>
  </si>
  <si>
    <t>RED CREEK</t>
  </si>
  <si>
    <t>RED HOOK</t>
  </si>
  <si>
    <t>REMSEN</t>
  </si>
  <si>
    <t>RENSSELAER</t>
  </si>
  <si>
    <t>RHINEBECK</t>
  </si>
  <si>
    <t>RIPLEY</t>
  </si>
  <si>
    <t>RIVERHEAD</t>
  </si>
  <si>
    <t>ROCHESTER</t>
  </si>
  <si>
    <t>ROME</t>
  </si>
  <si>
    <t>ROMULUS</t>
  </si>
  <si>
    <t>ROSCOE</t>
  </si>
  <si>
    <t>ROXBURY</t>
  </si>
  <si>
    <t>RYE</t>
  </si>
  <si>
    <t>SACHEM</t>
  </si>
  <si>
    <t>SALAMANCA</t>
  </si>
  <si>
    <t>SALEM</t>
  </si>
  <si>
    <t>SALMON RIVER</t>
  </si>
  <si>
    <t>SANDY CREEK</t>
  </si>
  <si>
    <t>SARANAC</t>
  </si>
  <si>
    <t>SARANAC LAKE</t>
  </si>
  <si>
    <t>SAUGERTIES</t>
  </si>
  <si>
    <t>SCHALMONT</t>
  </si>
  <si>
    <t>SCHENECTADY</t>
  </si>
  <si>
    <t>SCHENEVUS</t>
  </si>
  <si>
    <t>SCHODACK</t>
  </si>
  <si>
    <t>SCHOHARIE</t>
  </si>
  <si>
    <t>SCHROON LAKE</t>
  </si>
  <si>
    <t>SCHUYLERVILLE</t>
  </si>
  <si>
    <t>SCIO</t>
  </si>
  <si>
    <t>SENECA FALLS</t>
  </si>
  <si>
    <t>SHENENDEHOWA</t>
  </si>
  <si>
    <t>SHERMAN</t>
  </si>
  <si>
    <t>SHERRILL</t>
  </si>
  <si>
    <t>SIDNEY</t>
  </si>
  <si>
    <t>SILVER CREEK</t>
  </si>
  <si>
    <t>SKANEATELES</t>
  </si>
  <si>
    <t>SMITHTOWN</t>
  </si>
  <si>
    <t>SODUS</t>
  </si>
  <si>
    <t>SOMERS</t>
  </si>
  <si>
    <t>SOUTH COLONIE</t>
  </si>
  <si>
    <t>SOUTH COUNTRY</t>
  </si>
  <si>
    <t>SOUTH KORTRIGHT</t>
  </si>
  <si>
    <t>SOUTH LEWIS</t>
  </si>
  <si>
    <t>SOUTH SENECA</t>
  </si>
  <si>
    <t>SOUTHWESTERN AT JAMESTOWN</t>
  </si>
  <si>
    <t>SPENCERPORT</t>
  </si>
  <si>
    <t>STAMFORD</t>
  </si>
  <si>
    <t>STARPOINT</t>
  </si>
  <si>
    <t>STILLWATER</t>
  </si>
  <si>
    <t>SWEET HOME</t>
  </si>
  <si>
    <t>SYOSSET</t>
  </si>
  <si>
    <t>SYRACUSE</t>
  </si>
  <si>
    <t>THREE VILLAGE</t>
  </si>
  <si>
    <t>TICONDEROGA</t>
  </si>
  <si>
    <t>TIOGA</t>
  </si>
  <si>
    <t>TONAWANDA</t>
  </si>
  <si>
    <t>TROY</t>
  </si>
  <si>
    <t>TRUMANSBURG</t>
  </si>
  <si>
    <t>TULLY</t>
  </si>
  <si>
    <t>TUPPER LAKE</t>
  </si>
  <si>
    <t>UNION SPRINGS</t>
  </si>
  <si>
    <t>UTICA</t>
  </si>
  <si>
    <t>VESTAL</t>
  </si>
  <si>
    <t>VICTOR</t>
  </si>
  <si>
    <t>VOORHEESVILLE</t>
  </si>
  <si>
    <t>WALLKILL</t>
  </si>
  <si>
    <t>WALTON</t>
  </si>
  <si>
    <t>WAPPINGERS</t>
  </si>
  <si>
    <t>WARRENSBURG</t>
  </si>
  <si>
    <t>WARSAW</t>
  </si>
  <si>
    <t>WASHINGTONVILLE</t>
  </si>
  <si>
    <t>WATERTOWN</t>
  </si>
  <si>
    <t>WATERVILLE</t>
  </si>
  <si>
    <t>WATERVLIET</t>
  </si>
  <si>
    <t>WATKINS GLEN</t>
  </si>
  <si>
    <t>WAVERLY</t>
  </si>
  <si>
    <t>WAYNE</t>
  </si>
  <si>
    <t>WEBSTER</t>
  </si>
  <si>
    <t>WEEDSPORT</t>
  </si>
  <si>
    <t>WELLS</t>
  </si>
  <si>
    <t>WELLSVILLE</t>
  </si>
  <si>
    <t>WEST CANADA VALLEY</t>
  </si>
  <si>
    <t>WEST GENESEE</t>
  </si>
  <si>
    <t>WEST SENECA</t>
  </si>
  <si>
    <t>WEST VALLEY</t>
  </si>
  <si>
    <t>WESTFIELD</t>
  </si>
  <si>
    <t>WESTHILL</t>
  </si>
  <si>
    <t>WESTMORELAND</t>
  </si>
  <si>
    <t>WESTPORT</t>
  </si>
  <si>
    <t>WHITE PLAINS</t>
  </si>
  <si>
    <t>WHITEHALL</t>
  </si>
  <si>
    <t>WHITESBORO</t>
  </si>
  <si>
    <t>WHITESVILLE</t>
  </si>
  <si>
    <t>WHITNEY POINT</t>
  </si>
  <si>
    <t>WILLIAMSON</t>
  </si>
  <si>
    <t>WILLIAMSVILLE</t>
  </si>
  <si>
    <t>WILLSBORO</t>
  </si>
  <si>
    <t>WILSON</t>
  </si>
  <si>
    <t>WINDSOR</t>
  </si>
  <si>
    <t>WORCESTER</t>
  </si>
  <si>
    <t>WYOMING</t>
  </si>
  <si>
    <t>YONKERS</t>
  </si>
  <si>
    <t>YORK</t>
  </si>
  <si>
    <t>YORKTOWN</t>
  </si>
  <si>
    <t>ARDSLEY</t>
  </si>
  <si>
    <t>BALDWIN</t>
  </si>
  <si>
    <t>BELLMORE</t>
  </si>
  <si>
    <t>BRONXVILLE</t>
  </si>
  <si>
    <t>CARLE PLACE</t>
  </si>
  <si>
    <t>CENTRAL ISLIP</t>
  </si>
  <si>
    <t>CHAZY</t>
  </si>
  <si>
    <t>CHESTER</t>
  </si>
  <si>
    <t>COMMACK</t>
  </si>
  <si>
    <t>COPIAGUE</t>
  </si>
  <si>
    <t>DEER PARK</t>
  </si>
  <si>
    <t>DEPEW</t>
  </si>
  <si>
    <t>DOBBS FERRY</t>
  </si>
  <si>
    <t>DOVER</t>
  </si>
  <si>
    <t>EAST AURORA</t>
  </si>
  <si>
    <t>EAST HAMPTON</t>
  </si>
  <si>
    <t>EAST ISLIP</t>
  </si>
  <si>
    <t>EAST MEADOW</t>
  </si>
  <si>
    <t>EAST MORICHES</t>
  </si>
  <si>
    <t>EAST QUOGUE</t>
  </si>
  <si>
    <t>EAST ROCKAWAY</t>
  </si>
  <si>
    <t>EASTCHESTER</t>
  </si>
  <si>
    <t>EDGEMONT</t>
  </si>
  <si>
    <t>ELMONT</t>
  </si>
  <si>
    <t>ELMSFORD</t>
  </si>
  <si>
    <t>ELWOOD</t>
  </si>
  <si>
    <t>FARMINGDALE</t>
  </si>
  <si>
    <t>FLORIDA</t>
  </si>
  <si>
    <t>FORT EDWARD</t>
  </si>
  <si>
    <t>FREEPORT</t>
  </si>
  <si>
    <t>GARDEN CITY</t>
  </si>
  <si>
    <t>GARRISON</t>
  </si>
  <si>
    <t>GREAT NECK</t>
  </si>
  <si>
    <t>GREEN ISLAND</t>
  </si>
  <si>
    <t>GREENPORT</t>
  </si>
  <si>
    <t>HAMPTON BAYS</t>
  </si>
  <si>
    <t>HAUPPAUGE</t>
  </si>
  <si>
    <t>HEMPSTEAD</t>
  </si>
  <si>
    <t>HERRICKS</t>
  </si>
  <si>
    <t>HICKSVILLE</t>
  </si>
  <si>
    <t>HUNTINGTON</t>
  </si>
  <si>
    <t>IRVINGTON</t>
  </si>
  <si>
    <t>ISLAND PARK</t>
  </si>
  <si>
    <t>ISLAND TREES</t>
  </si>
  <si>
    <t>ISLIP</t>
  </si>
  <si>
    <t>JERICHO</t>
  </si>
  <si>
    <t>KIRYAS JOEL VILLAGE</t>
  </si>
  <si>
    <t>LAWRENCE</t>
  </si>
  <si>
    <t>LEVITTOWN</t>
  </si>
  <si>
    <t>LINDENHURST</t>
  </si>
  <si>
    <t>LYNBROOK</t>
  </si>
  <si>
    <t>LYNCOURT</t>
  </si>
  <si>
    <t>MALVERNE</t>
  </si>
  <si>
    <t>MANHASSET</t>
  </si>
  <si>
    <t>MASSAPEQUA</t>
  </si>
  <si>
    <t>MATTITUCK-CUTCHOGUE</t>
  </si>
  <si>
    <t>MENANDS</t>
  </si>
  <si>
    <t>MERRICK</t>
  </si>
  <si>
    <t>MILLER PLACE</t>
  </si>
  <si>
    <t>MINEOLA</t>
  </si>
  <si>
    <t>MONTAUK</t>
  </si>
  <si>
    <t>MOUNT SINAI</t>
  </si>
  <si>
    <t>NANUET</t>
  </si>
  <si>
    <t>NEW HYDE PARK-GARDEN CITY PARK</t>
  </si>
  <si>
    <t>NORTH BABYLON</t>
  </si>
  <si>
    <t>NORTH MERRICK</t>
  </si>
  <si>
    <t>NYACK</t>
  </si>
  <si>
    <t>OCEANSIDE</t>
  </si>
  <si>
    <t>OSSINING</t>
  </si>
  <si>
    <t>OYSTERPONDS</t>
  </si>
  <si>
    <t>PEARL RIVER</t>
  </si>
  <si>
    <t>PELHAM</t>
  </si>
  <si>
    <t>PLAINEDGE</t>
  </si>
  <si>
    <t>PLEASANTVILLE</t>
  </si>
  <si>
    <t>PORT CHESTER-RYE</t>
  </si>
  <si>
    <t>PORT WASHINGTON</t>
  </si>
  <si>
    <t>QUEENSBURY</t>
  </si>
  <si>
    <t>ROCKY POINT</t>
  </si>
  <si>
    <t>ROOSEVELT</t>
  </si>
  <si>
    <t>ROSLYN</t>
  </si>
  <si>
    <t>RYE NECK</t>
  </si>
  <si>
    <t>SAG HARBOR</t>
  </si>
  <si>
    <t>SAYVILLE</t>
  </si>
  <si>
    <t>SCARSDALE</t>
  </si>
  <si>
    <t>SEAFORD</t>
  </si>
  <si>
    <t>SOLVAY</t>
  </si>
  <si>
    <t>SOUTHAMPTON</t>
  </si>
  <si>
    <t>SOUTHOLD</t>
  </si>
  <si>
    <t>SPACKENKILL</t>
  </si>
  <si>
    <t>SPRINGS</t>
  </si>
  <si>
    <t>TOWN OF WEBB</t>
  </si>
  <si>
    <t>TUCKAHOE</t>
  </si>
  <si>
    <t>TUXEDO</t>
  </si>
  <si>
    <t>UNIONDALE</t>
  </si>
  <si>
    <t>WANTAGH</t>
  </si>
  <si>
    <t>WEST BABYLON</t>
  </si>
  <si>
    <t>WEST ISLIP</t>
  </si>
  <si>
    <t>WESTBURY</t>
  </si>
  <si>
    <t>WHEELERVILLE</t>
  </si>
  <si>
    <t>WILLIAM FLOYD</t>
  </si>
  <si>
    <t>WYANDANCH</t>
  </si>
  <si>
    <t>WYNANTSKILL</t>
  </si>
  <si>
    <t>BRIDGEHAMPTON</t>
  </si>
  <si>
    <t>CHAUTAUQUA</t>
  </si>
  <si>
    <t>DALTON-NUNDA</t>
  </si>
  <si>
    <t>FALLSBURGH</t>
  </si>
  <si>
    <t>FIRE ISLAND</t>
  </si>
  <si>
    <t>ONEIDA CITY</t>
  </si>
  <si>
    <t>QUOGUE</t>
  </si>
  <si>
    <t>VALLEY CSD (MONTGOMERY)</t>
  </si>
  <si>
    <t>Charter LEAs - Over Allocated</t>
  </si>
  <si>
    <t>TOTALS</t>
  </si>
  <si>
    <t>Allocation AdjustmEnt</t>
  </si>
  <si>
    <t>Title IIA 2017-18</t>
  </si>
  <si>
    <t>Title IIA 2018-19</t>
  </si>
  <si>
    <t>Allocation Adjustment</t>
  </si>
  <si>
    <t>*In 2018-2019, the New York State Education Department (NYSED or “the Department”) will award Title IV, Part A funds to local educational agencies (LEAs) via an allocational process, rather than a competitive process as in previous years. Title IV, Part A funds will be allocated to all LEAs that received a Title I Part A allocation in 2017-18. By statute, each eligible LEA will receive an allocation of at least $10,000 in 2018-19. The Title IV, Part A Student Support and Academic Enrichment (SSAE) program is intended to help meet the goal of providing all students with a high-quality education by increasing the capacity of LEAs, schools, and local communities to: 1) provide all students with access to a well-rounded education; 2) improve school conditions for student learning; and 3) improve the use of technology in order to improve the academic achievement and digital literacy of all students. LEAs may apply for Title IV, Part A funds as a single applicant, as a member of a consortium, or as the lead member of a consortium. Section 5103(b) of ESSA allows an LEA to transfer the use of funds allocated under Title IV Part A for Title II Part A purposes. In New York, the actual funds are not moved between programs, only the use of funds is transferred. This flexibility will allow an LEA to use Title IV Part A funds for any professional development activity that is allowable under Title IIA. LEAs that wish to exercise this flexibility must indicate their plan as part of the annual Consolidated Application for ESSA Funded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</si>
</sst>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10" x14ac:knownFonts="1">
    <font>
      <sz val="11"/>
      <color theme="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sz val="10"/>
      <name val="Arial"/>
      <family val="2"/>
    </font>
    <font>
      <sz val="12"/>
      <name val="Calibri"/>
      <family val="2"/>
      <scheme val="minor"/>
    </font>
    <font>
      <sz val="12"/>
      <color rgb="FF0070C0"/>
      <name val="Calibri"/>
      <family val="2"/>
      <scheme val="minor"/>
    </font>
    <font>
      <b/>
      <sz val="12"/>
      <color rgb="FF0070C0"/>
      <name val="Calibri"/>
      <family val="2"/>
      <scheme val="minor"/>
    </font>
    <font>
      <b/>
      <sz val="12"/>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499984740745262"/>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0" fontId="4" fillId="0" borderId="0"/>
    <xf numFmtId="9" fontId="4" fillId="0" borderId="0" applyFont="0" applyFill="0" applyBorder="0" applyAlignment="0" applyProtection="0"/>
  </cellStyleXfs>
  <cellXfs count="64">
    <xf numFmtId="0" fontId="0" fillId="0" borderId="0" xfId="0"/>
    <xf numFmtId="3" fontId="1" fillId="0" borderId="0" xfId="0" applyNumberFormat="1" applyFont="1"/>
    <xf numFmtId="3" fontId="3" fillId="0" borderId="0" xfId="0" applyNumberFormat="1" applyFont="1" applyAlignment="1">
      <alignment horizontal="center"/>
    </xf>
    <xf numFmtId="0" fontId="1" fillId="0" borderId="0" xfId="0" applyFont="1"/>
    <xf numFmtId="3" fontId="3" fillId="0" borderId="0" xfId="0" applyNumberFormat="1" applyFont="1"/>
    <xf numFmtId="3" fontId="8" fillId="0" borderId="0" xfId="0" applyNumberFormat="1" applyFont="1"/>
    <xf numFmtId="3" fontId="8" fillId="0" borderId="0" xfId="0" applyNumberFormat="1" applyFont="1" applyAlignment="1">
      <alignment horizontal="center"/>
    </xf>
    <xf numFmtId="0" fontId="5" fillId="0" borderId="0" xfId="0" applyFont="1"/>
    <xf numFmtId="3" fontId="7" fillId="0" borderId="0" xfId="0" applyNumberFormat="1" applyFont="1"/>
    <xf numFmtId="0" fontId="6" fillId="0" borderId="0" xfId="0" applyFont="1"/>
    <xf numFmtId="0" fontId="9" fillId="0" borderId="0" xfId="0" applyFont="1"/>
    <xf numFmtId="0" fontId="2" fillId="0" borderId="1" xfId="0" applyFont="1" applyBorder="1"/>
    <xf numFmtId="3" fontId="1" fillId="0" borderId="1" xfId="0" applyNumberFormat="1" applyFont="1" applyBorder="1"/>
    <xf numFmtId="3" fontId="2" fillId="0" borderId="1" xfId="0" applyNumberFormat="1" applyFont="1" applyBorder="1" applyAlignment="1">
      <alignment horizontal="center"/>
    </xf>
    <xf numFmtId="0" fontId="2" fillId="0" borderId="1" xfId="0" applyFont="1" applyBorder="1" applyAlignment="1">
      <alignment horizontal="center" wrapText="1"/>
    </xf>
    <xf numFmtId="164" fontId="1" fillId="0" borderId="1" xfId="0" applyNumberFormat="1" applyFont="1" applyBorder="1" applyAlignment="1">
      <alignment horizontal="center" wrapText="1"/>
    </xf>
    <xf numFmtId="0" fontId="1" fillId="0" borderId="0" xfId="0" applyFont="1" applyAlignment="1">
      <alignment horizontal="center" wrapText="1"/>
    </xf>
    <xf numFmtId="3" fontId="1" fillId="0" borderId="0" xfId="0" applyNumberFormat="1" applyFont="1" applyAlignment="1">
      <alignment horizontal="center" wrapText="1"/>
    </xf>
    <xf numFmtId="0" fontId="2" fillId="0" borderId="0" xfId="0" applyFont="1" applyAlignment="1">
      <alignment horizontal="center" wrapText="1"/>
    </xf>
    <xf numFmtId="3" fontId="2" fillId="0" borderId="0" xfId="0" applyNumberFormat="1" applyFont="1" applyAlignment="1">
      <alignment horizontal="center"/>
    </xf>
    <xf numFmtId="165" fontId="2" fillId="0" borderId="1" xfId="0" applyNumberFormat="1" applyFont="1" applyBorder="1" applyAlignment="1">
      <alignment horizontal="center" wrapText="1"/>
    </xf>
    <xf numFmtId="165" fontId="1" fillId="0" borderId="1" xfId="0" applyNumberFormat="1" applyFont="1" applyBorder="1" applyAlignment="1">
      <alignment horizontal="center" wrapText="1"/>
    </xf>
    <xf numFmtId="165" fontId="5" fillId="0" borderId="1" xfId="0" applyNumberFormat="1" applyFont="1" applyBorder="1" applyAlignment="1">
      <alignment horizontal="center" wrapText="1"/>
    </xf>
    <xf numFmtId="165" fontId="1" fillId="0" borderId="0" xfId="0" applyNumberFormat="1" applyFont="1" applyAlignment="1">
      <alignment horizontal="center" wrapText="1"/>
    </xf>
    <xf numFmtId="165" fontId="2" fillId="0" borderId="5" xfId="0" applyNumberFormat="1" applyFont="1" applyBorder="1" applyAlignment="1">
      <alignment horizontal="center" wrapText="1"/>
    </xf>
    <xf numFmtId="165" fontId="2" fillId="0" borderId="0" xfId="0" applyNumberFormat="1" applyFont="1" applyAlignment="1">
      <alignment horizontal="center" wrapText="1"/>
    </xf>
    <xf numFmtId="165" fontId="8" fillId="0" borderId="0" xfId="0" applyNumberFormat="1" applyFont="1" applyAlignment="1">
      <alignment horizontal="center" wrapText="1"/>
    </xf>
    <xf numFmtId="165" fontId="8" fillId="0" borderId="0" xfId="0" applyNumberFormat="1" applyFont="1" applyBorder="1" applyAlignment="1">
      <alignment horizontal="center" wrapText="1"/>
    </xf>
    <xf numFmtId="165" fontId="5" fillId="0" borderId="0" xfId="0" applyNumberFormat="1" applyFont="1" applyAlignment="1">
      <alignment horizontal="center" wrapText="1"/>
    </xf>
    <xf numFmtId="165" fontId="1" fillId="0" borderId="0" xfId="0" applyNumberFormat="1" applyFont="1" applyBorder="1" applyAlignment="1">
      <alignment horizontal="center" wrapText="1"/>
    </xf>
    <xf numFmtId="165" fontId="5" fillId="0" borderId="0" xfId="0" applyNumberFormat="1" applyFont="1" applyBorder="1" applyAlignment="1">
      <alignment horizontal="center" wrapText="1"/>
    </xf>
    <xf numFmtId="165" fontId="3" fillId="0" borderId="0" xfId="0" applyNumberFormat="1" applyFont="1" applyAlignment="1">
      <alignment horizontal="center" wrapText="1"/>
    </xf>
    <xf numFmtId="165" fontId="2" fillId="0" borderId="1" xfId="0" applyNumberFormat="1" applyFont="1" applyBorder="1" applyAlignment="1">
      <alignment horizontal="center" wrapText="1"/>
    </xf>
    <xf numFmtId="165" fontId="2" fillId="2" borderId="5" xfId="0" applyNumberFormat="1" applyFont="1" applyFill="1" applyBorder="1" applyAlignment="1">
      <alignment horizontal="center" wrapText="1"/>
    </xf>
    <xf numFmtId="165" fontId="1" fillId="2" borderId="1" xfId="0" applyNumberFormat="1" applyFont="1" applyFill="1" applyBorder="1" applyAlignment="1">
      <alignment horizontal="center" wrapText="1"/>
    </xf>
    <xf numFmtId="0" fontId="0" fillId="2" borderId="2" xfId="0" applyFill="1" applyBorder="1" applyAlignment="1">
      <alignment horizontal="center" wrapText="1"/>
    </xf>
    <xf numFmtId="0" fontId="2" fillId="2" borderId="5" xfId="0" applyFont="1" applyFill="1" applyBorder="1" applyAlignment="1">
      <alignment horizontal="center" wrapText="1"/>
    </xf>
    <xf numFmtId="164" fontId="1" fillId="2" borderId="1" xfId="0" applyNumberFormat="1" applyFont="1" applyFill="1" applyBorder="1" applyAlignment="1">
      <alignment horizontal="center" wrapText="1"/>
    </xf>
    <xf numFmtId="3" fontId="1" fillId="0" borderId="1" xfId="0" applyNumberFormat="1" applyFont="1" applyFill="1" applyBorder="1"/>
    <xf numFmtId="165" fontId="1" fillId="0" borderId="1" xfId="0" applyNumberFormat="1" applyFont="1" applyFill="1" applyBorder="1" applyAlignment="1">
      <alignment horizontal="center" wrapText="1"/>
    </xf>
    <xf numFmtId="165" fontId="5" fillId="0" borderId="1" xfId="0" applyNumberFormat="1" applyFont="1" applyFill="1" applyBorder="1" applyAlignment="1">
      <alignment horizontal="center" wrapText="1"/>
    </xf>
    <xf numFmtId="0" fontId="2" fillId="2" borderId="1" xfId="0" applyFont="1" applyFill="1" applyBorder="1" applyAlignment="1">
      <alignment horizontal="center" wrapText="1"/>
    </xf>
    <xf numFmtId="0" fontId="0" fillId="2" borderId="1" xfId="0" applyFill="1" applyBorder="1" applyAlignment="1">
      <alignment horizontal="center" wrapText="1"/>
    </xf>
    <xf numFmtId="165" fontId="2" fillId="2" borderId="1" xfId="0" applyNumberFormat="1" applyFont="1" applyFill="1" applyBorder="1" applyAlignment="1">
      <alignment horizontal="center" wrapText="1"/>
    </xf>
    <xf numFmtId="164" fontId="1" fillId="0" borderId="1" xfId="0" applyNumberFormat="1" applyFont="1" applyFill="1" applyBorder="1" applyAlignment="1">
      <alignment horizontal="center" wrapText="1"/>
    </xf>
    <xf numFmtId="165" fontId="2" fillId="0" borderId="1" xfId="0" applyNumberFormat="1" applyFont="1" applyBorder="1" applyAlignment="1">
      <alignment horizontal="center" wrapText="1"/>
    </xf>
    <xf numFmtId="165" fontId="5" fillId="0" borderId="1" xfId="0" applyNumberFormat="1" applyFont="1" applyBorder="1" applyAlignment="1">
      <alignment horizontal="center"/>
    </xf>
    <xf numFmtId="165" fontId="5" fillId="0" borderId="4" xfId="0" applyNumberFormat="1" applyFont="1" applyBorder="1" applyAlignment="1">
      <alignment horizontal="center"/>
    </xf>
    <xf numFmtId="165" fontId="1" fillId="0" borderId="0" xfId="0" applyNumberFormat="1" applyFont="1" applyAlignment="1">
      <alignment horizontal="center"/>
    </xf>
    <xf numFmtId="0" fontId="0" fillId="0" borderId="1" xfId="0" applyBorder="1" applyAlignment="1"/>
    <xf numFmtId="164" fontId="2" fillId="0" borderId="0" xfId="0" applyNumberFormat="1" applyFont="1" applyAlignment="1">
      <alignment horizontal="center" wrapText="1"/>
    </xf>
    <xf numFmtId="0" fontId="2" fillId="0" borderId="0" xfId="0" applyFont="1"/>
    <xf numFmtId="0" fontId="8" fillId="0" borderId="0" xfId="0" applyFont="1"/>
    <xf numFmtId="165" fontId="0" fillId="0" borderId="2" xfId="0" applyNumberFormat="1" applyBorder="1" applyAlignment="1">
      <alignment wrapText="1"/>
    </xf>
    <xf numFmtId="165" fontId="0" fillId="0" borderId="1" xfId="0" applyNumberFormat="1" applyBorder="1" applyAlignment="1">
      <alignment wrapText="1"/>
    </xf>
    <xf numFmtId="0" fontId="2" fillId="0" borderId="3" xfId="0" applyFont="1" applyBorder="1" applyAlignment="1">
      <alignment horizontal="center" wrapText="1"/>
    </xf>
    <xf numFmtId="0" fontId="0" fillId="0" borderId="2" xfId="0" applyBorder="1" applyAlignment="1">
      <alignment horizontal="center" wrapText="1"/>
    </xf>
    <xf numFmtId="0" fontId="0" fillId="0" borderId="4" xfId="0" applyBorder="1" applyAlignment="1">
      <alignment horizontal="center" wrapText="1"/>
    </xf>
    <xf numFmtId="165" fontId="2" fillId="0" borderId="3" xfId="0" applyNumberFormat="1" applyFont="1" applyBorder="1" applyAlignment="1">
      <alignment horizontal="center" wrapText="1"/>
    </xf>
    <xf numFmtId="165" fontId="2" fillId="0" borderId="2" xfId="0" applyNumberFormat="1" applyFont="1" applyBorder="1" applyAlignment="1">
      <alignment horizontal="center" wrapText="1"/>
    </xf>
    <xf numFmtId="165" fontId="2" fillId="0" borderId="4" xfId="0" applyNumberFormat="1" applyFont="1" applyBorder="1" applyAlignment="1">
      <alignment horizontal="center" wrapText="1"/>
    </xf>
    <xf numFmtId="0" fontId="2" fillId="0" borderId="0" xfId="0" applyFont="1" applyAlignment="1">
      <alignment horizontal="left" vertical="top" wrapText="1"/>
    </xf>
    <xf numFmtId="3" fontId="2" fillId="0" borderId="1" xfId="0" applyNumberFormat="1" applyFont="1" applyBorder="1" applyAlignment="1">
      <alignment horizontal="center" wrapText="1"/>
    </xf>
    <xf numFmtId="0" fontId="0" fillId="0" borderId="1" xfId="0" applyBorder="1" applyAlignment="1">
      <alignment horizontal="center" wrapText="1"/>
    </xf>
  </cellXfs>
  <cellStyles count="3">
    <cellStyle name="Normal" xfId="0" builtinId="0"/>
    <cellStyle name="Normal 2" xfId="1" xr:uid="{071027A2-2B6E-4F85-B7E6-0AD2DD6B4177}"/>
    <cellStyle name="Percent 2" xfId="2"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6D6C7-84BE-4192-AF7E-57573B2836FA}">
  <sheetPr>
    <pageSetUpPr fitToPage="1"/>
  </sheetPr>
  <dimension ref="A1:O294"/>
  <sheetViews>
    <sheetView tabSelected="1" zoomScale="70" zoomScaleNormal="70" workbookViewId="0">
      <pane ySplit="2" topLeftCell="A3" activePane="bottomLeft" state="frozen"/>
      <selection activeCell="L3" sqref="L3:L689"/>
      <selection pane="bottomLeft" activeCell="A2" sqref="A2"/>
    </sheetView>
  </sheetViews>
  <sheetFormatPr defaultRowHeight="15.6" x14ac:dyDescent="0.3"/>
  <cols>
    <col min="1" max="1" width="53.6640625" style="3" customWidth="1"/>
    <col min="2" max="4" width="15.6640625" style="23" customWidth="1"/>
    <col min="5" max="5" width="15.6640625" style="16" customWidth="1"/>
    <col min="6" max="6" width="4.6640625" style="16" customWidth="1"/>
    <col min="7" max="10" width="15.6640625" style="23" customWidth="1"/>
    <col min="11" max="11" width="4.6640625" style="23" customWidth="1"/>
    <col min="12" max="12" width="15.6640625" style="23" customWidth="1"/>
    <col min="13" max="13" width="10.88671875" customWidth="1"/>
    <col min="14" max="14" width="10.88671875" style="3" customWidth="1"/>
    <col min="15" max="15" width="10.88671875" style="7" customWidth="1"/>
    <col min="16" max="19" width="10.88671875" customWidth="1"/>
  </cols>
  <sheetData>
    <row r="1" spans="1:15" s="10" customFormat="1" ht="15.75" customHeight="1" x14ac:dyDescent="0.3">
      <c r="A1" s="11" t="s">
        <v>477</v>
      </c>
      <c r="B1" s="55" t="s">
        <v>997</v>
      </c>
      <c r="C1" s="56"/>
      <c r="D1" s="56"/>
      <c r="E1" s="57"/>
      <c r="F1" s="35"/>
      <c r="G1" s="58" t="s">
        <v>998</v>
      </c>
      <c r="H1" s="59"/>
      <c r="I1" s="59"/>
      <c r="J1" s="60"/>
      <c r="K1" s="53"/>
      <c r="L1" s="54"/>
      <c r="N1" s="4"/>
      <c r="O1" s="5"/>
    </row>
    <row r="2" spans="1:15" ht="46.8" x14ac:dyDescent="0.3">
      <c r="A2" s="13" t="s">
        <v>994</v>
      </c>
      <c r="B2" s="32" t="s">
        <v>473</v>
      </c>
      <c r="C2" s="32" t="s">
        <v>444</v>
      </c>
      <c r="D2" s="32" t="s">
        <v>449</v>
      </c>
      <c r="E2" s="14" t="s">
        <v>474</v>
      </c>
      <c r="F2" s="36"/>
      <c r="G2" s="24" t="s">
        <v>450</v>
      </c>
      <c r="H2" s="24" t="s">
        <v>996</v>
      </c>
      <c r="I2" s="24" t="s">
        <v>445</v>
      </c>
      <c r="J2" s="24" t="s">
        <v>448</v>
      </c>
      <c r="K2" s="33"/>
      <c r="L2" s="20" t="s">
        <v>475</v>
      </c>
      <c r="N2" s="2"/>
      <c r="O2" s="6"/>
    </row>
    <row r="3" spans="1:15" x14ac:dyDescent="0.3">
      <c r="A3" s="12" t="s">
        <v>159</v>
      </c>
      <c r="B3" s="21">
        <v>89713.374674278006</v>
      </c>
      <c r="C3" s="21">
        <v>62103.550536931216</v>
      </c>
      <c r="D3" s="21">
        <f t="shared" ref="D3:D49" si="0">IF((C3-B3)&gt;0,0,(B3-C3))</f>
        <v>27609.82413734679</v>
      </c>
      <c r="E3" s="15">
        <f t="shared" ref="E3:E40" si="1">D3/B3</f>
        <v>0.3077559420497743</v>
      </c>
      <c r="F3" s="37"/>
      <c r="G3" s="21">
        <v>57679.600139432325</v>
      </c>
      <c r="H3" s="21">
        <f>-D3/5</f>
        <v>-5521.9648274693582</v>
      </c>
      <c r="I3" s="21">
        <f t="shared" ref="I3:I62" si="2">G3+H3</f>
        <v>52157.635311962964</v>
      </c>
      <c r="J3" s="21">
        <f t="shared" ref="J3:J62" si="3">D3+H3</f>
        <v>22087.859309877433</v>
      </c>
      <c r="K3" s="34"/>
      <c r="L3" s="21">
        <f>VLOOKUP(A3,'2018-19 TITLE IV-A'!$1:$1048576,2,0)</f>
        <v>26942</v>
      </c>
      <c r="N3" s="8"/>
      <c r="O3" s="8"/>
    </row>
    <row r="4" spans="1:15" x14ac:dyDescent="0.3">
      <c r="A4" s="38" t="s">
        <v>160</v>
      </c>
      <c r="B4" s="39">
        <v>170828.61066371686</v>
      </c>
      <c r="C4" s="39">
        <v>46360.56047846836</v>
      </c>
      <c r="D4" s="39">
        <f t="shared" si="0"/>
        <v>124468.05018524849</v>
      </c>
      <c r="E4" s="44">
        <f t="shared" si="1"/>
        <v>0.72861360694590538</v>
      </c>
      <c r="F4" s="37"/>
      <c r="G4" s="39">
        <v>10881.073583822108</v>
      </c>
      <c r="H4" s="40">
        <v>-8881</v>
      </c>
      <c r="I4" s="40">
        <f t="shared" si="2"/>
        <v>2000.073583822108</v>
      </c>
      <c r="J4" s="39">
        <f t="shared" si="3"/>
        <v>115587.05018524849</v>
      </c>
      <c r="K4" s="34"/>
      <c r="L4" s="39">
        <f>VLOOKUP(A4,'2018-19 TITLE IV-A'!$1:$1048576,2,0)</f>
        <v>20585</v>
      </c>
      <c r="N4" s="8"/>
      <c r="O4" s="8"/>
    </row>
    <row r="5" spans="1:15" x14ac:dyDescent="0.3">
      <c r="A5" s="12" t="s">
        <v>161</v>
      </c>
      <c r="B5" s="21">
        <v>66751.37196462047</v>
      </c>
      <c r="C5" s="21">
        <v>20426.101863976666</v>
      </c>
      <c r="D5" s="21">
        <f t="shared" si="0"/>
        <v>46325.2701006438</v>
      </c>
      <c r="E5" s="15">
        <f t="shared" si="1"/>
        <v>0.6939972728230529</v>
      </c>
      <c r="F5" s="37"/>
      <c r="G5" s="21">
        <v>18859.188404455461</v>
      </c>
      <c r="H5" s="21">
        <f t="shared" ref="H5:H40" si="4">-D5/5</f>
        <v>-9265.0540201287604</v>
      </c>
      <c r="I5" s="21">
        <f t="shared" si="2"/>
        <v>9594.1343843267005</v>
      </c>
      <c r="J5" s="21">
        <f t="shared" si="3"/>
        <v>37060.216080515042</v>
      </c>
      <c r="K5" s="34"/>
      <c r="L5" s="21">
        <f>VLOOKUP(A5,'2018-19 TITLE IV-A'!$1:$1048576,2,0)</f>
        <v>10000</v>
      </c>
      <c r="N5" s="8"/>
      <c r="O5" s="8"/>
    </row>
    <row r="6" spans="1:15" x14ac:dyDescent="0.3">
      <c r="A6" s="12" t="s">
        <v>162</v>
      </c>
      <c r="B6" s="21">
        <v>134450.32637778981</v>
      </c>
      <c r="C6" s="21">
        <v>49361.48548555353</v>
      </c>
      <c r="D6" s="21">
        <f t="shared" si="0"/>
        <v>85088.840892236272</v>
      </c>
      <c r="E6" s="15">
        <f t="shared" si="1"/>
        <v>0.6328645172131937</v>
      </c>
      <c r="F6" s="37"/>
      <c r="G6" s="21">
        <v>43860.274681745039</v>
      </c>
      <c r="H6" s="21">
        <f t="shared" si="4"/>
        <v>-17017.768178447255</v>
      </c>
      <c r="I6" s="21">
        <f t="shared" si="2"/>
        <v>26842.506503297784</v>
      </c>
      <c r="J6" s="21">
        <f t="shared" si="3"/>
        <v>68071.072713789021</v>
      </c>
      <c r="K6" s="34"/>
      <c r="L6" s="21">
        <f>VLOOKUP(A6,'2018-19 TITLE IV-A'!$1:$1048576,2,0)</f>
        <v>21554</v>
      </c>
      <c r="N6" s="8"/>
      <c r="O6" s="8"/>
    </row>
    <row r="7" spans="1:15" x14ac:dyDescent="0.3">
      <c r="A7" s="12" t="s">
        <v>163</v>
      </c>
      <c r="B7" s="21">
        <v>89540.242619571916</v>
      </c>
      <c r="C7" s="21">
        <v>30264.595358965522</v>
      </c>
      <c r="D7" s="21">
        <f t="shared" si="0"/>
        <v>59275.647260606391</v>
      </c>
      <c r="E7" s="15">
        <f t="shared" si="1"/>
        <v>0.66200007422863272</v>
      </c>
      <c r="F7" s="37"/>
      <c r="G7" s="21">
        <v>41202.486503922919</v>
      </c>
      <c r="H7" s="21">
        <f t="shared" si="4"/>
        <v>-11855.129452121279</v>
      </c>
      <c r="I7" s="21">
        <f t="shared" si="2"/>
        <v>29347.357051801642</v>
      </c>
      <c r="J7" s="21">
        <f t="shared" si="3"/>
        <v>47420.517808485114</v>
      </c>
      <c r="K7" s="34"/>
      <c r="L7" s="21">
        <f>VLOOKUP(A7,'2018-19 TITLE IV-A'!$1:$1048576,2,0)</f>
        <v>13455</v>
      </c>
      <c r="N7" s="8"/>
      <c r="O7" s="8"/>
    </row>
    <row r="8" spans="1:15" x14ac:dyDescent="0.3">
      <c r="A8" s="12" t="s">
        <v>164</v>
      </c>
      <c r="B8" s="21">
        <v>167113.92870695092</v>
      </c>
      <c r="C8" s="21">
        <v>62498.256591161924</v>
      </c>
      <c r="D8" s="21">
        <f t="shared" si="0"/>
        <v>104615.672115789</v>
      </c>
      <c r="E8" s="15">
        <f t="shared" si="1"/>
        <v>0.62601407869024406</v>
      </c>
      <c r="F8" s="37"/>
      <c r="G8" s="21">
        <v>58364.435219938496</v>
      </c>
      <c r="H8" s="21">
        <f t="shared" si="4"/>
        <v>-20923.1344231578</v>
      </c>
      <c r="I8" s="21">
        <f t="shared" si="2"/>
        <v>37441.300796780692</v>
      </c>
      <c r="J8" s="21">
        <f t="shared" si="3"/>
        <v>83692.537692631202</v>
      </c>
      <c r="K8" s="34"/>
      <c r="L8" s="21">
        <f>VLOOKUP(A8,'2018-19 TITLE IV-A'!$1:$1048576,2,0)</f>
        <v>25490</v>
      </c>
      <c r="N8" s="8"/>
      <c r="O8" s="8"/>
    </row>
    <row r="9" spans="1:15" x14ac:dyDescent="0.3">
      <c r="A9" s="12" t="s">
        <v>165</v>
      </c>
      <c r="B9" s="21">
        <v>136821.7378273705</v>
      </c>
      <c r="C9" s="21">
        <v>49146.161109672321</v>
      </c>
      <c r="D9" s="21">
        <f t="shared" si="0"/>
        <v>87675.576717698175</v>
      </c>
      <c r="E9" s="15">
        <f t="shared" si="1"/>
        <v>0.64080151377933392</v>
      </c>
      <c r="F9" s="37"/>
      <c r="G9" s="21">
        <v>50122.09798915132</v>
      </c>
      <c r="H9" s="21">
        <f t="shared" si="4"/>
        <v>-17535.115343539634</v>
      </c>
      <c r="I9" s="21">
        <f t="shared" si="2"/>
        <v>32586.982645611686</v>
      </c>
      <c r="J9" s="21">
        <f t="shared" si="3"/>
        <v>70140.461374158534</v>
      </c>
      <c r="K9" s="34"/>
      <c r="L9" s="21">
        <f>VLOOKUP(A9,'2018-19 TITLE IV-A'!$1:$1048576,2,0)</f>
        <v>33141</v>
      </c>
      <c r="N9" s="8"/>
      <c r="O9" s="8"/>
    </row>
    <row r="10" spans="1:15" x14ac:dyDescent="0.3">
      <c r="A10" s="12" t="s">
        <v>166</v>
      </c>
      <c r="B10" s="21">
        <v>200841.89156223286</v>
      </c>
      <c r="C10" s="21">
        <v>60414.968424471357</v>
      </c>
      <c r="D10" s="21">
        <f t="shared" si="0"/>
        <v>140426.92313776151</v>
      </c>
      <c r="E10" s="15">
        <f t="shared" si="1"/>
        <v>0.69919139899281835</v>
      </c>
      <c r="F10" s="37"/>
      <c r="G10" s="21">
        <v>64034.749230702946</v>
      </c>
      <c r="H10" s="21">
        <f t="shared" si="4"/>
        <v>-28085.384627552303</v>
      </c>
      <c r="I10" s="21">
        <f t="shared" si="2"/>
        <v>35949.364603150643</v>
      </c>
      <c r="J10" s="21">
        <f t="shared" si="3"/>
        <v>112341.53851020921</v>
      </c>
      <c r="K10" s="34"/>
      <c r="L10" s="21">
        <f>VLOOKUP(A10,'2018-19 TITLE IV-A'!$1:$1048576,2,0)</f>
        <v>23556</v>
      </c>
      <c r="N10" s="8"/>
      <c r="O10" s="8"/>
    </row>
    <row r="11" spans="1:15" x14ac:dyDescent="0.3">
      <c r="A11" s="12" t="s">
        <v>167</v>
      </c>
      <c r="B11" s="21">
        <v>170192.60034460685</v>
      </c>
      <c r="C11" s="21">
        <v>60707.580307853284</v>
      </c>
      <c r="D11" s="21">
        <f t="shared" si="0"/>
        <v>109485.02003675356</v>
      </c>
      <c r="E11" s="15">
        <f t="shared" si="1"/>
        <v>0.64330070646472126</v>
      </c>
      <c r="F11" s="37"/>
      <c r="G11" s="21">
        <v>58649.552155227764</v>
      </c>
      <c r="H11" s="21">
        <f t="shared" si="4"/>
        <v>-21897.004007350712</v>
      </c>
      <c r="I11" s="21">
        <f t="shared" si="2"/>
        <v>36752.548147877053</v>
      </c>
      <c r="J11" s="21">
        <f t="shared" si="3"/>
        <v>87588.016029402846</v>
      </c>
      <c r="K11" s="34"/>
      <c r="L11" s="21">
        <f>VLOOKUP(A11,'2018-19 TITLE IV-A'!$1:$1048576,2,0)</f>
        <v>26620</v>
      </c>
      <c r="N11" s="9"/>
      <c r="O11" s="8"/>
    </row>
    <row r="12" spans="1:15" x14ac:dyDescent="0.3">
      <c r="A12" s="12" t="s">
        <v>168</v>
      </c>
      <c r="B12" s="21">
        <v>134589.44306305557</v>
      </c>
      <c r="C12" s="21">
        <v>46133.163467055536</v>
      </c>
      <c r="D12" s="21">
        <f t="shared" si="0"/>
        <v>88456.279596000037</v>
      </c>
      <c r="E12" s="15">
        <f t="shared" si="1"/>
        <v>0.65723044529248842</v>
      </c>
      <c r="F12" s="37"/>
      <c r="G12" s="21">
        <v>43753.499599300863</v>
      </c>
      <c r="H12" s="21">
        <f t="shared" si="4"/>
        <v>-17691.255919200008</v>
      </c>
      <c r="I12" s="21">
        <f t="shared" si="2"/>
        <v>26062.243680100855</v>
      </c>
      <c r="J12" s="21">
        <f t="shared" si="3"/>
        <v>70765.023676800032</v>
      </c>
      <c r="K12" s="34"/>
      <c r="L12" s="21">
        <f>VLOOKUP(A12,'2018-19 TITLE IV-A'!$1:$1048576,2,0)</f>
        <v>29826</v>
      </c>
      <c r="N12" s="8"/>
      <c r="O12" s="8"/>
    </row>
    <row r="13" spans="1:15" x14ac:dyDescent="0.3">
      <c r="A13" s="12" t="s">
        <v>169</v>
      </c>
      <c r="B13" s="21">
        <v>73926.194336380562</v>
      </c>
      <c r="C13" s="21">
        <v>26617.035831951885</v>
      </c>
      <c r="D13" s="21">
        <f t="shared" si="0"/>
        <v>47309.158504428677</v>
      </c>
      <c r="E13" s="15">
        <f t="shared" si="1"/>
        <v>0.63995122336693711</v>
      </c>
      <c r="F13" s="37"/>
      <c r="G13" s="21">
        <v>31833.349116540092</v>
      </c>
      <c r="H13" s="21">
        <f t="shared" si="4"/>
        <v>-9461.8317008857357</v>
      </c>
      <c r="I13" s="21">
        <f t="shared" si="2"/>
        <v>22371.517415654358</v>
      </c>
      <c r="J13" s="21">
        <f t="shared" si="3"/>
        <v>37847.326803542943</v>
      </c>
      <c r="K13" s="34"/>
      <c r="L13" s="21">
        <f>VLOOKUP(A13,'2018-19 TITLE IV-A'!$1:$1048576,2,0)</f>
        <v>10680</v>
      </c>
      <c r="N13" s="4"/>
      <c r="O13" s="5"/>
    </row>
    <row r="14" spans="1:15" x14ac:dyDescent="0.3">
      <c r="A14" s="12" t="s">
        <v>170</v>
      </c>
      <c r="B14" s="21">
        <v>73956.150042623136</v>
      </c>
      <c r="C14" s="21">
        <v>27158.323593520014</v>
      </c>
      <c r="D14" s="21">
        <f t="shared" si="0"/>
        <v>46797.826449103122</v>
      </c>
      <c r="E14" s="15">
        <f t="shared" si="1"/>
        <v>0.63277802349273371</v>
      </c>
      <c r="F14" s="37"/>
      <c r="G14" s="21">
        <v>30824.912925670811</v>
      </c>
      <c r="H14" s="21">
        <f t="shared" si="4"/>
        <v>-9359.5652898206245</v>
      </c>
      <c r="I14" s="21">
        <f t="shared" si="2"/>
        <v>21465.347635850187</v>
      </c>
      <c r="J14" s="21">
        <f t="shared" si="3"/>
        <v>37438.261159282498</v>
      </c>
      <c r="K14" s="34"/>
      <c r="L14" s="21">
        <f>VLOOKUP(A14,'2018-19 TITLE IV-A'!$1:$1048576,2,0)</f>
        <v>10358</v>
      </c>
      <c r="N14" s="4"/>
      <c r="O14" s="5"/>
    </row>
    <row r="15" spans="1:15" x14ac:dyDescent="0.3">
      <c r="A15" s="12" t="s">
        <v>171</v>
      </c>
      <c r="B15" s="21">
        <v>29793.605719403771</v>
      </c>
      <c r="C15" s="21">
        <v>10084.964361170043</v>
      </c>
      <c r="D15" s="21">
        <f t="shared" si="0"/>
        <v>19708.641358233726</v>
      </c>
      <c r="E15" s="15">
        <f t="shared" si="1"/>
        <v>0.66150574535521967</v>
      </c>
      <c r="F15" s="37"/>
      <c r="G15" s="21">
        <v>24738.467924934444</v>
      </c>
      <c r="H15" s="21">
        <f t="shared" si="4"/>
        <v>-3941.7282716467453</v>
      </c>
      <c r="I15" s="21">
        <f t="shared" si="2"/>
        <v>20796.739653287699</v>
      </c>
      <c r="J15" s="21">
        <f t="shared" si="3"/>
        <v>15766.913086586981</v>
      </c>
      <c r="K15" s="34"/>
      <c r="L15" s="21">
        <f>VLOOKUP(A15,'2018-19 TITLE IV-A'!$1:$1048576,2,0)</f>
        <v>10000</v>
      </c>
      <c r="N15" s="4"/>
      <c r="O15" s="5"/>
    </row>
    <row r="16" spans="1:15" x14ac:dyDescent="0.3">
      <c r="A16" s="12" t="s">
        <v>172</v>
      </c>
      <c r="B16" s="21">
        <v>108284.24193855611</v>
      </c>
      <c r="C16" s="21">
        <v>44532.288016915918</v>
      </c>
      <c r="D16" s="21">
        <f t="shared" si="0"/>
        <v>63751.95392164019</v>
      </c>
      <c r="E16" s="15">
        <f t="shared" si="1"/>
        <v>0.58874636586378892</v>
      </c>
      <c r="F16" s="37"/>
      <c r="G16" s="21">
        <v>41274.788346911417</v>
      </c>
      <c r="H16" s="21">
        <f t="shared" si="4"/>
        <v>-12750.390784328038</v>
      </c>
      <c r="I16" s="21">
        <f t="shared" si="2"/>
        <v>28524.397562583377</v>
      </c>
      <c r="J16" s="21">
        <f t="shared" si="3"/>
        <v>51001.563137312151</v>
      </c>
      <c r="K16" s="34"/>
      <c r="L16" s="21">
        <f>VLOOKUP(A16,'2018-19 TITLE IV-A'!$1:$1048576,2,0)</f>
        <v>18428</v>
      </c>
      <c r="N16" s="4"/>
      <c r="O16" s="5"/>
    </row>
    <row r="17" spans="1:15" x14ac:dyDescent="0.3">
      <c r="A17" s="12" t="s">
        <v>173</v>
      </c>
      <c r="B17" s="21">
        <v>56667.965262512211</v>
      </c>
      <c r="C17" s="21">
        <v>21970.30728110412</v>
      </c>
      <c r="D17" s="21">
        <f t="shared" si="0"/>
        <v>34697.657981408091</v>
      </c>
      <c r="E17" s="15">
        <f t="shared" si="1"/>
        <v>0.61229757978202493</v>
      </c>
      <c r="F17" s="37"/>
      <c r="G17" s="21">
        <v>22498.80905527393</v>
      </c>
      <c r="H17" s="21">
        <f t="shared" si="4"/>
        <v>-6939.5315962816185</v>
      </c>
      <c r="I17" s="21">
        <f t="shared" si="2"/>
        <v>15559.277458992312</v>
      </c>
      <c r="J17" s="21">
        <f t="shared" si="3"/>
        <v>27758.126385126474</v>
      </c>
      <c r="K17" s="34"/>
      <c r="L17" s="21">
        <f>VLOOKUP(A17,'2018-19 TITLE IV-A'!$1:$1048576,2,0)</f>
        <v>10360</v>
      </c>
      <c r="N17" s="4"/>
      <c r="O17" s="5"/>
    </row>
    <row r="18" spans="1:15" x14ac:dyDescent="0.3">
      <c r="A18" s="12" t="s">
        <v>174</v>
      </c>
      <c r="B18" s="21">
        <v>49265.512307824574</v>
      </c>
      <c r="C18" s="21">
        <v>28892.495191887694</v>
      </c>
      <c r="D18" s="21">
        <f t="shared" si="0"/>
        <v>20373.01711593688</v>
      </c>
      <c r="E18" s="15">
        <f t="shared" si="1"/>
        <v>0.41353507071317197</v>
      </c>
      <c r="F18" s="37"/>
      <c r="G18" s="21">
        <v>21541.137674407459</v>
      </c>
      <c r="H18" s="21">
        <f t="shared" si="4"/>
        <v>-4074.6034231873759</v>
      </c>
      <c r="I18" s="21">
        <f t="shared" si="2"/>
        <v>17466.534251220084</v>
      </c>
      <c r="J18" s="21">
        <f t="shared" si="3"/>
        <v>16298.413692749504</v>
      </c>
      <c r="K18" s="34"/>
      <c r="L18" s="21">
        <f>VLOOKUP(A18,'2018-19 TITLE IV-A'!$1:$1048576,2,0)</f>
        <v>11420</v>
      </c>
      <c r="N18" s="4"/>
      <c r="O18" s="5"/>
    </row>
    <row r="19" spans="1:15" x14ac:dyDescent="0.3">
      <c r="A19" s="12" t="s">
        <v>175</v>
      </c>
      <c r="B19" s="21">
        <v>54784.138821894594</v>
      </c>
      <c r="C19" s="21">
        <v>16640.836164724951</v>
      </c>
      <c r="D19" s="21">
        <f t="shared" si="0"/>
        <v>38143.302657169639</v>
      </c>
      <c r="E19" s="15">
        <f t="shared" si="1"/>
        <v>0.69624718901167781</v>
      </c>
      <c r="F19" s="37"/>
      <c r="G19" s="21">
        <v>17392.67325697788</v>
      </c>
      <c r="H19" s="21">
        <f t="shared" si="4"/>
        <v>-7628.6605314339276</v>
      </c>
      <c r="I19" s="21">
        <f t="shared" si="2"/>
        <v>9764.0127255439511</v>
      </c>
      <c r="J19" s="21">
        <f t="shared" si="3"/>
        <v>30514.642125735711</v>
      </c>
      <c r="K19" s="34"/>
      <c r="L19" s="21">
        <f>VLOOKUP(A19,'2018-19 TITLE IV-A'!$1:$1048576,2,0)</f>
        <v>10000</v>
      </c>
      <c r="N19" s="4"/>
      <c r="O19" s="5"/>
    </row>
    <row r="20" spans="1:15" x14ac:dyDescent="0.3">
      <c r="A20" s="12" t="s">
        <v>176</v>
      </c>
      <c r="B20" s="21">
        <v>80324.874787965455</v>
      </c>
      <c r="C20" s="21">
        <v>41751.81428908612</v>
      </c>
      <c r="D20" s="21">
        <f t="shared" si="0"/>
        <v>38573.060498879335</v>
      </c>
      <c r="E20" s="15">
        <f t="shared" si="1"/>
        <v>0.48021314195261566</v>
      </c>
      <c r="F20" s="37"/>
      <c r="G20" s="21">
        <v>36505.790696581782</v>
      </c>
      <c r="H20" s="21">
        <f t="shared" si="4"/>
        <v>-7714.6120997758671</v>
      </c>
      <c r="I20" s="21">
        <f t="shared" si="2"/>
        <v>28791.178596805916</v>
      </c>
      <c r="J20" s="21">
        <f t="shared" si="3"/>
        <v>30858.448399103469</v>
      </c>
      <c r="K20" s="34"/>
      <c r="L20" s="21">
        <f>VLOOKUP(A20,'2018-19 TITLE IV-A'!$1:$1048576,2,0)</f>
        <v>16846</v>
      </c>
      <c r="N20" s="4"/>
      <c r="O20" s="5"/>
    </row>
    <row r="21" spans="1:15" x14ac:dyDescent="0.3">
      <c r="A21" s="12" t="s">
        <v>177</v>
      </c>
      <c r="B21" s="21">
        <v>19271.52526960399</v>
      </c>
      <c r="C21" s="21">
        <v>9444.6141811141933</v>
      </c>
      <c r="D21" s="21">
        <f t="shared" si="0"/>
        <v>9826.9110884897964</v>
      </c>
      <c r="E21" s="15">
        <f t="shared" si="1"/>
        <v>0.50991869875444107</v>
      </c>
      <c r="F21" s="37"/>
      <c r="G21" s="21">
        <v>29135.592536545839</v>
      </c>
      <c r="H21" s="21">
        <f t="shared" si="4"/>
        <v>-1965.3822176979593</v>
      </c>
      <c r="I21" s="21">
        <f t="shared" si="2"/>
        <v>27170.21031884788</v>
      </c>
      <c r="J21" s="21">
        <f t="shared" si="3"/>
        <v>7861.5288707918371</v>
      </c>
      <c r="K21" s="34"/>
      <c r="L21" s="21">
        <f>VLOOKUP(A21,'2018-19 TITLE IV-A'!$1:$1048576,2,0)</f>
        <v>10668</v>
      </c>
      <c r="N21" s="4"/>
      <c r="O21" s="5"/>
    </row>
    <row r="22" spans="1:15" x14ac:dyDescent="0.3">
      <c r="A22" s="12" t="s">
        <v>178</v>
      </c>
      <c r="B22" s="21">
        <v>39032.327074503417</v>
      </c>
      <c r="C22" s="21">
        <v>27730.261801174496</v>
      </c>
      <c r="D22" s="21">
        <f t="shared" si="0"/>
        <v>11302.065273328921</v>
      </c>
      <c r="E22" s="15">
        <f t="shared" si="1"/>
        <v>0.28955653224969063</v>
      </c>
      <c r="F22" s="37"/>
      <c r="G22" s="21">
        <v>40864.130944888246</v>
      </c>
      <c r="H22" s="21">
        <f t="shared" si="4"/>
        <v>-2260.4130546657843</v>
      </c>
      <c r="I22" s="21">
        <f t="shared" si="2"/>
        <v>38603.717890222462</v>
      </c>
      <c r="J22" s="21">
        <f t="shared" si="3"/>
        <v>9041.6522186631373</v>
      </c>
      <c r="K22" s="34"/>
      <c r="L22" s="21">
        <f>VLOOKUP(A22,'2018-19 TITLE IV-A'!$1:$1048576,2,0)</f>
        <v>17051</v>
      </c>
      <c r="N22" s="4"/>
      <c r="O22" s="5"/>
    </row>
    <row r="23" spans="1:15" x14ac:dyDescent="0.3">
      <c r="A23" s="12" t="s">
        <v>179</v>
      </c>
      <c r="B23" s="21">
        <v>67202.39908459154</v>
      </c>
      <c r="C23" s="21">
        <v>42931.247218705088</v>
      </c>
      <c r="D23" s="21">
        <f t="shared" si="0"/>
        <v>24271.151865886452</v>
      </c>
      <c r="E23" s="15">
        <f t="shared" si="1"/>
        <v>0.36116496131834447</v>
      </c>
      <c r="F23" s="37"/>
      <c r="G23" s="21">
        <v>43474.866103726818</v>
      </c>
      <c r="H23" s="21">
        <f t="shared" si="4"/>
        <v>-4854.2303731772899</v>
      </c>
      <c r="I23" s="21">
        <f t="shared" si="2"/>
        <v>38620.635730549526</v>
      </c>
      <c r="J23" s="21">
        <f t="shared" si="3"/>
        <v>19416.92149270916</v>
      </c>
      <c r="K23" s="34"/>
      <c r="L23" s="21">
        <f>VLOOKUP(A23,'2018-19 TITLE IV-A'!$1:$1048576,2,0)</f>
        <v>18584</v>
      </c>
      <c r="N23" s="4"/>
      <c r="O23" s="5"/>
    </row>
    <row r="24" spans="1:15" x14ac:dyDescent="0.3">
      <c r="A24" s="12" t="s">
        <v>180</v>
      </c>
      <c r="B24" s="21">
        <v>55641.515846449249</v>
      </c>
      <c r="C24" s="21">
        <v>20649.088851379467</v>
      </c>
      <c r="D24" s="21">
        <f t="shared" si="0"/>
        <v>34992.426995069778</v>
      </c>
      <c r="E24" s="15">
        <f t="shared" si="1"/>
        <v>0.62889061275103297</v>
      </c>
      <c r="F24" s="37"/>
      <c r="G24" s="21">
        <v>18403.838466747515</v>
      </c>
      <c r="H24" s="21">
        <f t="shared" si="4"/>
        <v>-6998.4853990139554</v>
      </c>
      <c r="I24" s="21">
        <f t="shared" si="2"/>
        <v>11405.353067733558</v>
      </c>
      <c r="J24" s="21">
        <f t="shared" si="3"/>
        <v>27993.941596055822</v>
      </c>
      <c r="K24" s="34"/>
      <c r="L24" s="21">
        <f>VLOOKUP(A24,'2018-19 TITLE IV-A'!$1:$1048576,2,0)</f>
        <v>10000</v>
      </c>
      <c r="N24" s="4"/>
      <c r="O24" s="5"/>
    </row>
    <row r="25" spans="1:15" x14ac:dyDescent="0.3">
      <c r="A25" s="12" t="s">
        <v>181</v>
      </c>
      <c r="B25" s="21">
        <v>103421.25790915798</v>
      </c>
      <c r="C25" s="21">
        <v>39920.619936164534</v>
      </c>
      <c r="D25" s="21">
        <f t="shared" si="0"/>
        <v>63500.637972993449</v>
      </c>
      <c r="E25" s="15">
        <f t="shared" si="1"/>
        <v>0.61399986092579184</v>
      </c>
      <c r="F25" s="37"/>
      <c r="G25" s="21">
        <v>42393.60488571741</v>
      </c>
      <c r="H25" s="21">
        <f t="shared" si="4"/>
        <v>-12700.127594598689</v>
      </c>
      <c r="I25" s="21">
        <f t="shared" si="2"/>
        <v>29693.477291118721</v>
      </c>
      <c r="J25" s="21">
        <f t="shared" si="3"/>
        <v>50800.510378394756</v>
      </c>
      <c r="K25" s="34"/>
      <c r="L25" s="21">
        <f>VLOOKUP(A25,'2018-19 TITLE IV-A'!$1:$1048576,2,0)</f>
        <v>22489</v>
      </c>
      <c r="N25" s="4"/>
      <c r="O25" s="5"/>
    </row>
    <row r="26" spans="1:15" x14ac:dyDescent="0.3">
      <c r="A26" s="12" t="s">
        <v>182</v>
      </c>
      <c r="B26" s="21">
        <v>55163.239462367441</v>
      </c>
      <c r="C26" s="21">
        <v>20619.982025013291</v>
      </c>
      <c r="D26" s="21">
        <f t="shared" si="0"/>
        <v>34543.25743735415</v>
      </c>
      <c r="E26" s="15">
        <f t="shared" si="1"/>
        <v>0.626200668670296</v>
      </c>
      <c r="F26" s="37"/>
      <c r="G26" s="21">
        <v>21200.271928972041</v>
      </c>
      <c r="H26" s="21">
        <f t="shared" si="4"/>
        <v>-6908.65148747083</v>
      </c>
      <c r="I26" s="21">
        <f t="shared" si="2"/>
        <v>14291.620441501211</v>
      </c>
      <c r="J26" s="21">
        <f t="shared" si="3"/>
        <v>27634.60594988332</v>
      </c>
      <c r="K26" s="34"/>
      <c r="L26" s="21">
        <f>VLOOKUP(A26,'2018-19 TITLE IV-A'!$1:$1048576,2,0)</f>
        <v>10000</v>
      </c>
      <c r="N26" s="4"/>
      <c r="O26" s="5"/>
    </row>
    <row r="27" spans="1:15" x14ac:dyDescent="0.3">
      <c r="A27" s="12" t="s">
        <v>183</v>
      </c>
      <c r="B27" s="21">
        <v>58961.862965644686</v>
      </c>
      <c r="C27" s="21">
        <v>40451.709378063642</v>
      </c>
      <c r="D27" s="21">
        <f t="shared" si="0"/>
        <v>18510.153587581044</v>
      </c>
      <c r="E27" s="15">
        <f t="shared" si="1"/>
        <v>0.31393434088686034</v>
      </c>
      <c r="F27" s="37"/>
      <c r="G27" s="21">
        <v>31315.050667400737</v>
      </c>
      <c r="H27" s="21">
        <f t="shared" si="4"/>
        <v>-3702.0307175162088</v>
      </c>
      <c r="I27" s="21">
        <f t="shared" si="2"/>
        <v>27613.019949884529</v>
      </c>
      <c r="J27" s="21">
        <f t="shared" si="3"/>
        <v>14808.122870064835</v>
      </c>
      <c r="K27" s="34"/>
      <c r="L27" s="21">
        <f>VLOOKUP(A27,'2018-19 TITLE IV-A'!$1:$1048576,2,0)</f>
        <v>15624</v>
      </c>
      <c r="N27" s="4"/>
      <c r="O27" s="5"/>
    </row>
    <row r="28" spans="1:15" x14ac:dyDescent="0.3">
      <c r="A28" s="12" t="s">
        <v>184</v>
      </c>
      <c r="B28" s="21">
        <v>50470.342740277083</v>
      </c>
      <c r="C28" s="21">
        <v>21952.77704605593</v>
      </c>
      <c r="D28" s="21">
        <f t="shared" si="0"/>
        <v>28517.565694221154</v>
      </c>
      <c r="E28" s="15">
        <f t="shared" si="1"/>
        <v>0.56503610131942195</v>
      </c>
      <c r="F28" s="37"/>
      <c r="G28" s="21">
        <v>21044.849222554625</v>
      </c>
      <c r="H28" s="21">
        <f t="shared" si="4"/>
        <v>-5703.5131388442305</v>
      </c>
      <c r="I28" s="21">
        <f t="shared" si="2"/>
        <v>15341.336083710394</v>
      </c>
      <c r="J28" s="21">
        <f t="shared" si="3"/>
        <v>22814.052555376922</v>
      </c>
      <c r="K28" s="34"/>
      <c r="L28" s="21">
        <f>VLOOKUP(A28,'2018-19 TITLE IV-A'!$1:$1048576,2,0)</f>
        <v>10020</v>
      </c>
      <c r="N28" s="4"/>
      <c r="O28" s="5"/>
    </row>
    <row r="29" spans="1:15" x14ac:dyDescent="0.3">
      <c r="A29" s="12" t="s">
        <v>185</v>
      </c>
      <c r="B29" s="21">
        <v>50709.311779684751</v>
      </c>
      <c r="C29" s="21">
        <v>20528.747566118371</v>
      </c>
      <c r="D29" s="21">
        <f t="shared" si="0"/>
        <v>30180.56421356638</v>
      </c>
      <c r="E29" s="15">
        <f t="shared" si="1"/>
        <v>0.59516808953533007</v>
      </c>
      <c r="F29" s="37"/>
      <c r="G29" s="21">
        <v>21344.360741755216</v>
      </c>
      <c r="H29" s="21">
        <f t="shared" si="4"/>
        <v>-6036.1128427132762</v>
      </c>
      <c r="I29" s="21">
        <f t="shared" si="2"/>
        <v>15308.24789904194</v>
      </c>
      <c r="J29" s="21">
        <f t="shared" si="3"/>
        <v>24144.451370853105</v>
      </c>
      <c r="K29" s="34"/>
      <c r="L29" s="21">
        <f>VLOOKUP(A29,'2018-19 TITLE IV-A'!$1:$1048576,2,0)</f>
        <v>10000</v>
      </c>
      <c r="N29" s="4"/>
      <c r="O29" s="5"/>
    </row>
    <row r="30" spans="1:15" x14ac:dyDescent="0.3">
      <c r="A30" s="12" t="s">
        <v>186</v>
      </c>
      <c r="B30" s="21">
        <v>19750.139958952277</v>
      </c>
      <c r="C30" s="21">
        <v>12350.886793721666</v>
      </c>
      <c r="D30" s="21">
        <f t="shared" si="0"/>
        <v>7399.2531652306116</v>
      </c>
      <c r="E30" s="15">
        <f t="shared" si="1"/>
        <v>0.37464307496599297</v>
      </c>
      <c r="F30" s="37"/>
      <c r="G30" s="21">
        <v>12616.840107945896</v>
      </c>
      <c r="H30" s="21">
        <f t="shared" si="4"/>
        <v>-1479.8506330461223</v>
      </c>
      <c r="I30" s="21">
        <f t="shared" si="2"/>
        <v>11136.989474899774</v>
      </c>
      <c r="J30" s="21">
        <f t="shared" si="3"/>
        <v>5919.4025321844892</v>
      </c>
      <c r="K30" s="34"/>
      <c r="L30" s="21">
        <f>VLOOKUP(A30,'2018-19 TITLE IV-A'!$1:$1048576,2,0)</f>
        <v>10000</v>
      </c>
      <c r="N30" s="4"/>
      <c r="O30" s="5"/>
    </row>
    <row r="31" spans="1:15" x14ac:dyDescent="0.3">
      <c r="A31" s="12" t="s">
        <v>187</v>
      </c>
      <c r="B31" s="21">
        <v>72991.980175910678</v>
      </c>
      <c r="C31" s="21">
        <v>47059.841190620697</v>
      </c>
      <c r="D31" s="21">
        <f t="shared" si="0"/>
        <v>25932.138985289981</v>
      </c>
      <c r="E31" s="15">
        <f t="shared" si="1"/>
        <v>0.35527381121588325</v>
      </c>
      <c r="F31" s="37"/>
      <c r="G31" s="21">
        <v>53870.743227380975</v>
      </c>
      <c r="H31" s="21">
        <f t="shared" si="4"/>
        <v>-5186.427797057996</v>
      </c>
      <c r="I31" s="21">
        <f t="shared" si="2"/>
        <v>48684.315430322982</v>
      </c>
      <c r="J31" s="21">
        <f t="shared" si="3"/>
        <v>20745.711188231984</v>
      </c>
      <c r="K31" s="34"/>
      <c r="L31" s="21">
        <f>VLOOKUP(A31,'2018-19 TITLE IV-A'!$1:$1048576,2,0)</f>
        <v>25936</v>
      </c>
      <c r="N31" s="4"/>
      <c r="O31" s="5"/>
    </row>
    <row r="32" spans="1:15" x14ac:dyDescent="0.3">
      <c r="A32" s="12" t="s">
        <v>188</v>
      </c>
      <c r="B32" s="21">
        <v>100683.77580191701</v>
      </c>
      <c r="C32" s="21">
        <v>62231.719781785112</v>
      </c>
      <c r="D32" s="21">
        <f t="shared" si="0"/>
        <v>38452.056020131902</v>
      </c>
      <c r="E32" s="15">
        <f t="shared" si="1"/>
        <v>0.38190915779501167</v>
      </c>
      <c r="F32" s="37"/>
      <c r="G32" s="21">
        <v>60024.821502697683</v>
      </c>
      <c r="H32" s="21">
        <f t="shared" si="4"/>
        <v>-7690.4112040263808</v>
      </c>
      <c r="I32" s="21">
        <f t="shared" si="2"/>
        <v>52334.410298671304</v>
      </c>
      <c r="J32" s="21">
        <f t="shared" si="3"/>
        <v>30761.644816105523</v>
      </c>
      <c r="K32" s="34"/>
      <c r="L32" s="21">
        <f>VLOOKUP(A32,'2018-19 TITLE IV-A'!$1:$1048576,2,0)</f>
        <v>26677</v>
      </c>
      <c r="N32" s="4"/>
      <c r="O32" s="5"/>
    </row>
    <row r="33" spans="1:15" x14ac:dyDescent="0.3">
      <c r="A33" s="12" t="s">
        <v>189</v>
      </c>
      <c r="B33" s="21">
        <v>84610.744994939261</v>
      </c>
      <c r="C33" s="21">
        <v>53161.580363634799</v>
      </c>
      <c r="D33" s="21">
        <f t="shared" si="0"/>
        <v>31449.164631304462</v>
      </c>
      <c r="E33" s="15">
        <f t="shared" si="1"/>
        <v>0.37169232623097104</v>
      </c>
      <c r="F33" s="37"/>
      <c r="G33" s="21">
        <v>49290.174601113642</v>
      </c>
      <c r="H33" s="21">
        <f t="shared" si="4"/>
        <v>-6289.8329262608922</v>
      </c>
      <c r="I33" s="21">
        <f t="shared" si="2"/>
        <v>43000.341674852752</v>
      </c>
      <c r="J33" s="21">
        <f t="shared" si="3"/>
        <v>25159.331705043569</v>
      </c>
      <c r="K33" s="34"/>
      <c r="L33" s="21">
        <f>VLOOKUP(A33,'2018-19 TITLE IV-A'!$1:$1048576,2,0)</f>
        <v>22920</v>
      </c>
      <c r="N33" s="4"/>
      <c r="O33" s="5"/>
    </row>
    <row r="34" spans="1:15" x14ac:dyDescent="0.3">
      <c r="A34" s="12" t="s">
        <v>190</v>
      </c>
      <c r="B34" s="21">
        <v>51498.14537740597</v>
      </c>
      <c r="C34" s="21">
        <v>34782.658620745766</v>
      </c>
      <c r="D34" s="21">
        <f t="shared" si="0"/>
        <v>16715.486756660204</v>
      </c>
      <c r="E34" s="15">
        <f t="shared" si="1"/>
        <v>0.32458424733862107</v>
      </c>
      <c r="F34" s="37"/>
      <c r="G34" s="21">
        <v>40866.118670558892</v>
      </c>
      <c r="H34" s="21">
        <f t="shared" si="4"/>
        <v>-3343.0973513320409</v>
      </c>
      <c r="I34" s="21">
        <f t="shared" si="2"/>
        <v>37523.021319226849</v>
      </c>
      <c r="J34" s="21">
        <f t="shared" si="3"/>
        <v>13372.389405328164</v>
      </c>
      <c r="K34" s="34"/>
      <c r="L34" s="21">
        <f>VLOOKUP(A34,'2018-19 TITLE IV-A'!$1:$1048576,2,0)</f>
        <v>14726</v>
      </c>
      <c r="N34" s="4"/>
      <c r="O34" s="5"/>
    </row>
    <row r="35" spans="1:15" x14ac:dyDescent="0.3">
      <c r="A35" s="12" t="s">
        <v>191</v>
      </c>
      <c r="B35" s="21">
        <v>88357.412489546681</v>
      </c>
      <c r="C35" s="21">
        <v>54828.166729957149</v>
      </c>
      <c r="D35" s="21">
        <f t="shared" si="0"/>
        <v>33529.245759589532</v>
      </c>
      <c r="E35" s="15">
        <f t="shared" si="1"/>
        <v>0.37947292496321444</v>
      </c>
      <c r="F35" s="37"/>
      <c r="G35" s="21">
        <v>51018.026028819251</v>
      </c>
      <c r="H35" s="21">
        <f t="shared" si="4"/>
        <v>-6705.8491519179061</v>
      </c>
      <c r="I35" s="21">
        <f t="shared" si="2"/>
        <v>44312.176876901343</v>
      </c>
      <c r="J35" s="21">
        <f t="shared" si="3"/>
        <v>26823.396607671624</v>
      </c>
      <c r="K35" s="34"/>
      <c r="L35" s="21">
        <f>VLOOKUP(A35,'2018-19 TITLE IV-A'!$1:$1048576,2,0)</f>
        <v>22656</v>
      </c>
      <c r="N35" s="4"/>
      <c r="O35" s="5"/>
    </row>
    <row r="36" spans="1:15" x14ac:dyDescent="0.3">
      <c r="A36" s="12" t="s">
        <v>192</v>
      </c>
      <c r="B36" s="21">
        <v>36859.267112140697</v>
      </c>
      <c r="C36" s="21">
        <v>20045.508109211383</v>
      </c>
      <c r="D36" s="21">
        <f t="shared" si="0"/>
        <v>16813.759002929313</v>
      </c>
      <c r="E36" s="15">
        <f t="shared" si="1"/>
        <v>0.45616096901154068</v>
      </c>
      <c r="F36" s="37"/>
      <c r="G36" s="21">
        <v>27546.202599624034</v>
      </c>
      <c r="H36" s="21">
        <f t="shared" si="4"/>
        <v>-3362.7518005858628</v>
      </c>
      <c r="I36" s="21">
        <f t="shared" si="2"/>
        <v>24183.450799038172</v>
      </c>
      <c r="J36" s="21">
        <f t="shared" si="3"/>
        <v>13451.007202343451</v>
      </c>
      <c r="K36" s="34"/>
      <c r="L36" s="21">
        <f>VLOOKUP(A36,'2018-19 TITLE IV-A'!$1:$1048576,2,0)</f>
        <v>10000</v>
      </c>
      <c r="N36" s="4"/>
      <c r="O36" s="5"/>
    </row>
    <row r="37" spans="1:15" x14ac:dyDescent="0.3">
      <c r="A37" s="12" t="s">
        <v>193</v>
      </c>
      <c r="B37" s="21">
        <v>70770.008952276447</v>
      </c>
      <c r="C37" s="21">
        <v>47104.438588101257</v>
      </c>
      <c r="D37" s="21">
        <f t="shared" si="0"/>
        <v>23665.57036417519</v>
      </c>
      <c r="E37" s="15">
        <f t="shared" si="1"/>
        <v>0.3344011215278212</v>
      </c>
      <c r="F37" s="37"/>
      <c r="G37" s="21">
        <v>42217.889572476131</v>
      </c>
      <c r="H37" s="21">
        <f t="shared" si="4"/>
        <v>-4733.1140728350383</v>
      </c>
      <c r="I37" s="21">
        <f t="shared" si="2"/>
        <v>37484.775499641095</v>
      </c>
      <c r="J37" s="21">
        <f t="shared" si="3"/>
        <v>18932.456291340153</v>
      </c>
      <c r="K37" s="34"/>
      <c r="L37" s="21">
        <f>VLOOKUP(A37,'2018-19 TITLE IV-A'!$1:$1048576,2,0)</f>
        <v>21122</v>
      </c>
      <c r="N37" s="4"/>
      <c r="O37" s="5"/>
    </row>
    <row r="38" spans="1:15" x14ac:dyDescent="0.3">
      <c r="A38" s="12" t="s">
        <v>194</v>
      </c>
      <c r="B38" s="21">
        <v>132490.67771705642</v>
      </c>
      <c r="C38" s="21">
        <v>77114.569773221578</v>
      </c>
      <c r="D38" s="21">
        <f t="shared" si="0"/>
        <v>55376.107943834839</v>
      </c>
      <c r="E38" s="15">
        <f t="shared" si="1"/>
        <v>0.417962296653766</v>
      </c>
      <c r="F38" s="37"/>
      <c r="G38" s="21">
        <v>74863.933795327917</v>
      </c>
      <c r="H38" s="21">
        <f t="shared" si="4"/>
        <v>-11075.221588766968</v>
      </c>
      <c r="I38" s="21">
        <f t="shared" si="2"/>
        <v>63788.712206560951</v>
      </c>
      <c r="J38" s="21">
        <f t="shared" si="3"/>
        <v>44300.886355067873</v>
      </c>
      <c r="K38" s="34"/>
      <c r="L38" s="21">
        <f>VLOOKUP(A38,'2018-19 TITLE IV-A'!$1:$1048576,2,0)</f>
        <v>33138</v>
      </c>
      <c r="N38" s="4"/>
      <c r="O38" s="5"/>
    </row>
    <row r="39" spans="1:15" x14ac:dyDescent="0.3">
      <c r="A39" s="12" t="s">
        <v>195</v>
      </c>
      <c r="B39" s="21">
        <v>19720.1842527097</v>
      </c>
      <c r="C39" s="21">
        <v>11809.599032153537</v>
      </c>
      <c r="D39" s="21">
        <f t="shared" si="0"/>
        <v>7910.5852205561623</v>
      </c>
      <c r="E39" s="15">
        <f t="shared" si="1"/>
        <v>0.40114154711658889</v>
      </c>
      <c r="F39" s="37"/>
      <c r="G39" s="21">
        <v>16199.416922181208</v>
      </c>
      <c r="H39" s="21">
        <f t="shared" si="4"/>
        <v>-1582.1170441112324</v>
      </c>
      <c r="I39" s="21">
        <f t="shared" si="2"/>
        <v>14617.299878069976</v>
      </c>
      <c r="J39" s="21">
        <f t="shared" si="3"/>
        <v>6328.4681764449297</v>
      </c>
      <c r="K39" s="34"/>
      <c r="L39" s="21">
        <f>VLOOKUP(A39,'2018-19 TITLE IV-A'!$1:$1048576,2,0)</f>
        <v>10000</v>
      </c>
      <c r="N39" s="4"/>
      <c r="O39" s="5"/>
    </row>
    <row r="40" spans="1:15" x14ac:dyDescent="0.3">
      <c r="A40" s="12" t="s">
        <v>196</v>
      </c>
      <c r="B40" s="21">
        <v>29535.342819700683</v>
      </c>
      <c r="C40" s="21">
        <v>16902.466905878111</v>
      </c>
      <c r="D40" s="21">
        <f t="shared" si="0"/>
        <v>12632.875913822572</v>
      </c>
      <c r="E40" s="15">
        <f t="shared" si="1"/>
        <v>0.42772064610660904</v>
      </c>
      <c r="F40" s="37"/>
      <c r="G40" s="21">
        <v>13143.959844457746</v>
      </c>
      <c r="H40" s="21">
        <f t="shared" si="4"/>
        <v>-2526.5751827645145</v>
      </c>
      <c r="I40" s="21">
        <f t="shared" si="2"/>
        <v>10617.384661693231</v>
      </c>
      <c r="J40" s="21">
        <f t="shared" si="3"/>
        <v>10106.300731058058</v>
      </c>
      <c r="K40" s="34"/>
      <c r="L40" s="21">
        <f>VLOOKUP(A40,'2018-19 TITLE IV-A'!$1:$1048576,2,0)</f>
        <v>10000</v>
      </c>
      <c r="N40" s="4"/>
      <c r="O40" s="5"/>
    </row>
    <row r="41" spans="1:15" x14ac:dyDescent="0.3">
      <c r="A41" s="12" t="s">
        <v>197</v>
      </c>
      <c r="B41" s="21">
        <v>71746.532191268445</v>
      </c>
      <c r="C41" s="21">
        <v>47523.510748545697</v>
      </c>
      <c r="D41" s="21">
        <f t="shared" si="0"/>
        <v>24223.021442722747</v>
      </c>
      <c r="E41" s="15">
        <f t="shared" ref="E41:E49" si="5">D41/B41</f>
        <v>0.33761940407303326</v>
      </c>
      <c r="F41" s="37"/>
      <c r="G41" s="21">
        <v>45245.878830367452</v>
      </c>
      <c r="H41" s="21">
        <f t="shared" ref="H41:H49" si="6">-D41/5</f>
        <v>-4844.6042885445495</v>
      </c>
      <c r="I41" s="21">
        <f t="shared" si="2"/>
        <v>40401.274541822902</v>
      </c>
      <c r="J41" s="21">
        <f t="shared" si="3"/>
        <v>19378.417154178198</v>
      </c>
      <c r="K41" s="34"/>
      <c r="L41" s="21">
        <f>VLOOKUP(A41,'2018-19 TITLE IV-A'!$1:$1048576,2,0)</f>
        <v>20476</v>
      </c>
      <c r="N41" s="4"/>
      <c r="O41" s="5"/>
    </row>
    <row r="42" spans="1:15" x14ac:dyDescent="0.3">
      <c r="A42" s="12" t="s">
        <v>198</v>
      </c>
      <c r="B42" s="21">
        <v>110877.35839884788</v>
      </c>
      <c r="C42" s="21">
        <v>65549.401943315432</v>
      </c>
      <c r="D42" s="21">
        <f t="shared" si="0"/>
        <v>45327.956455532447</v>
      </c>
      <c r="E42" s="15">
        <f t="shared" si="5"/>
        <v>0.40881165559950289</v>
      </c>
      <c r="F42" s="37"/>
      <c r="G42" s="21">
        <v>63518.454497342958</v>
      </c>
      <c r="H42" s="21">
        <f t="shared" si="6"/>
        <v>-9065.5912911064897</v>
      </c>
      <c r="I42" s="21">
        <f t="shared" si="2"/>
        <v>54452.86320623647</v>
      </c>
      <c r="J42" s="21">
        <f t="shared" si="3"/>
        <v>36262.365164425959</v>
      </c>
      <c r="K42" s="34"/>
      <c r="L42" s="21">
        <f>VLOOKUP(A42,'2018-19 TITLE IV-A'!$1:$1048576,2,0)</f>
        <v>28954</v>
      </c>
      <c r="N42" s="4"/>
      <c r="O42" s="5"/>
    </row>
    <row r="43" spans="1:15" x14ac:dyDescent="0.3">
      <c r="A43" s="12" t="s">
        <v>199</v>
      </c>
      <c r="B43" s="21">
        <v>117714.03598759133</v>
      </c>
      <c r="C43" s="21">
        <v>77114.40442515038</v>
      </c>
      <c r="D43" s="21">
        <f t="shared" si="0"/>
        <v>40599.631562440947</v>
      </c>
      <c r="E43" s="15">
        <f t="shared" si="5"/>
        <v>0.34490051438488362</v>
      </c>
      <c r="F43" s="37"/>
      <c r="G43" s="21">
        <v>71516.412525526728</v>
      </c>
      <c r="H43" s="21">
        <f t="shared" si="6"/>
        <v>-8119.9263124881891</v>
      </c>
      <c r="I43" s="21">
        <f t="shared" si="2"/>
        <v>63396.486213038537</v>
      </c>
      <c r="J43" s="21">
        <f t="shared" si="3"/>
        <v>32479.705249952756</v>
      </c>
      <c r="K43" s="34"/>
      <c r="L43" s="21">
        <f>VLOOKUP(A43,'2018-19 TITLE IV-A'!$1:$1048576,2,0)</f>
        <v>31754</v>
      </c>
      <c r="N43" s="4"/>
      <c r="O43" s="5"/>
    </row>
    <row r="44" spans="1:15" x14ac:dyDescent="0.3">
      <c r="A44" s="12" t="s">
        <v>200</v>
      </c>
      <c r="B44" s="21">
        <v>222994.07528754135</v>
      </c>
      <c r="C44" s="21">
        <v>78846.150176362527</v>
      </c>
      <c r="D44" s="21">
        <f t="shared" si="0"/>
        <v>144147.92511117883</v>
      </c>
      <c r="E44" s="15">
        <f t="shared" si="5"/>
        <v>0.64642042585797954</v>
      </c>
      <c r="F44" s="37"/>
      <c r="G44" s="21">
        <v>83476.350632009024</v>
      </c>
      <c r="H44" s="21">
        <f t="shared" si="6"/>
        <v>-28829.585022235766</v>
      </c>
      <c r="I44" s="21">
        <f t="shared" si="2"/>
        <v>54646.765609773254</v>
      </c>
      <c r="J44" s="21">
        <f t="shared" si="3"/>
        <v>115318.34008894306</v>
      </c>
      <c r="K44" s="34"/>
      <c r="L44" s="21">
        <f>VLOOKUP(A44,'2018-19 TITLE IV-A'!$1:$1048576,2,0)</f>
        <v>39077</v>
      </c>
      <c r="N44" s="4"/>
      <c r="O44" s="5"/>
    </row>
    <row r="45" spans="1:15" x14ac:dyDescent="0.3">
      <c r="A45" s="12" t="s">
        <v>201</v>
      </c>
      <c r="B45" s="21">
        <v>38821.283909739454</v>
      </c>
      <c r="C45" s="21">
        <v>12432.584325232405</v>
      </c>
      <c r="D45" s="21">
        <f t="shared" si="0"/>
        <v>26388.699584507049</v>
      </c>
      <c r="E45" s="15">
        <f t="shared" si="5"/>
        <v>0.67974824443883664</v>
      </c>
      <c r="F45" s="37"/>
      <c r="G45" s="21">
        <v>12341.058418768591</v>
      </c>
      <c r="H45" s="21">
        <f t="shared" si="6"/>
        <v>-5277.7399169014097</v>
      </c>
      <c r="I45" s="21">
        <f t="shared" si="2"/>
        <v>7063.3185018671811</v>
      </c>
      <c r="J45" s="21">
        <f t="shared" si="3"/>
        <v>21110.959667605639</v>
      </c>
      <c r="K45" s="34"/>
      <c r="L45" s="21">
        <f>VLOOKUP(A45,'2018-19 TITLE IV-A'!$1:$1048576,2,0)</f>
        <v>10000</v>
      </c>
      <c r="N45" s="4"/>
      <c r="O45" s="5"/>
    </row>
    <row r="46" spans="1:15" x14ac:dyDescent="0.3">
      <c r="A46" s="12" t="s">
        <v>202</v>
      </c>
      <c r="B46" s="21">
        <v>115458.04939451674</v>
      </c>
      <c r="C46" s="21">
        <v>42091.724626167248</v>
      </c>
      <c r="D46" s="21">
        <f t="shared" si="0"/>
        <v>73366.324768349499</v>
      </c>
      <c r="E46" s="15">
        <f t="shared" si="5"/>
        <v>0.63543707132673732</v>
      </c>
      <c r="F46" s="37"/>
      <c r="G46" s="21">
        <v>37857.383286819575</v>
      </c>
      <c r="H46" s="21">
        <f t="shared" si="6"/>
        <v>-14673.264953669899</v>
      </c>
      <c r="I46" s="21">
        <f t="shared" si="2"/>
        <v>23184.118333149676</v>
      </c>
      <c r="J46" s="21">
        <f t="shared" si="3"/>
        <v>58693.059814679596</v>
      </c>
      <c r="K46" s="34"/>
      <c r="L46" s="21">
        <f>VLOOKUP(A46,'2018-19 TITLE IV-A'!$1:$1048576,2,0)</f>
        <v>19367</v>
      </c>
      <c r="N46" s="4"/>
      <c r="O46" s="5"/>
    </row>
    <row r="47" spans="1:15" x14ac:dyDescent="0.3">
      <c r="A47" s="12" t="s">
        <v>203</v>
      </c>
      <c r="B47" s="21">
        <v>56149.74793677363</v>
      </c>
      <c r="C47" s="21">
        <v>21219.483439313772</v>
      </c>
      <c r="D47" s="21">
        <f t="shared" si="0"/>
        <v>34930.264497459859</v>
      </c>
      <c r="E47" s="15">
        <f t="shared" si="5"/>
        <v>0.6220912075472258</v>
      </c>
      <c r="F47" s="37"/>
      <c r="G47" s="21">
        <v>16295.824564341194</v>
      </c>
      <c r="H47" s="21">
        <f t="shared" si="6"/>
        <v>-6986.0528994919714</v>
      </c>
      <c r="I47" s="21">
        <f t="shared" si="2"/>
        <v>9309.7716648492224</v>
      </c>
      <c r="J47" s="21">
        <f t="shared" si="3"/>
        <v>27944.211597967886</v>
      </c>
      <c r="K47" s="34"/>
      <c r="L47" s="21">
        <f>VLOOKUP(A47,'2018-19 TITLE IV-A'!$1:$1048576,2,0)</f>
        <v>10000</v>
      </c>
      <c r="N47" s="4"/>
      <c r="O47" s="5"/>
    </row>
    <row r="48" spans="1:15" x14ac:dyDescent="0.3">
      <c r="A48" s="12" t="s">
        <v>204</v>
      </c>
      <c r="B48" s="21">
        <v>16222.13272765767</v>
      </c>
      <c r="C48" s="21">
        <v>6022.2466535083695</v>
      </c>
      <c r="D48" s="21">
        <f t="shared" si="0"/>
        <v>10199.886074149301</v>
      </c>
      <c r="E48" s="15">
        <f t="shared" si="5"/>
        <v>0.62876356921671372</v>
      </c>
      <c r="F48" s="37"/>
      <c r="G48" s="21">
        <v>9190.9281852469776</v>
      </c>
      <c r="H48" s="21">
        <f t="shared" si="6"/>
        <v>-2039.9772148298603</v>
      </c>
      <c r="I48" s="21">
        <f t="shared" si="2"/>
        <v>7150.9509704171178</v>
      </c>
      <c r="J48" s="21">
        <f t="shared" si="3"/>
        <v>8159.908859319441</v>
      </c>
      <c r="K48" s="34"/>
      <c r="L48" s="21">
        <f>VLOOKUP(A48,'2018-19 TITLE IV-A'!$1:$1048576,2,0)</f>
        <v>10000</v>
      </c>
      <c r="N48" s="4"/>
      <c r="O48" s="5"/>
    </row>
    <row r="49" spans="1:15" x14ac:dyDescent="0.3">
      <c r="A49" s="12" t="s">
        <v>205</v>
      </c>
      <c r="B49" s="21">
        <v>121367.11500553972</v>
      </c>
      <c r="C49" s="21">
        <v>45508.303858114079</v>
      </c>
      <c r="D49" s="21">
        <f t="shared" si="0"/>
        <v>75858.811147425644</v>
      </c>
      <c r="E49" s="15">
        <f t="shared" si="5"/>
        <v>0.62503595923791322</v>
      </c>
      <c r="F49" s="37"/>
      <c r="G49" s="21">
        <v>37663.560449552293</v>
      </c>
      <c r="H49" s="21">
        <f t="shared" si="6"/>
        <v>-15171.762229485128</v>
      </c>
      <c r="I49" s="21">
        <f t="shared" si="2"/>
        <v>22491.798220067165</v>
      </c>
      <c r="J49" s="21">
        <f t="shared" si="3"/>
        <v>60687.048917940512</v>
      </c>
      <c r="K49" s="34"/>
      <c r="L49" s="21">
        <f>VLOOKUP(A49,'2018-19 TITLE IV-A'!$1:$1048576,2,0)</f>
        <v>21798</v>
      </c>
      <c r="N49" s="4"/>
      <c r="O49" s="5"/>
    </row>
    <row r="50" spans="1:15" x14ac:dyDescent="0.3">
      <c r="A50" s="12" t="s">
        <v>206</v>
      </c>
      <c r="B50" s="21">
        <v>112976.80035537996</v>
      </c>
      <c r="C50" s="21">
        <v>40322.327209631985</v>
      </c>
      <c r="D50" s="21">
        <f t="shared" ref="D50:D58" si="7">IF((C50-B50)&gt;0,0,(B50-C50))</f>
        <v>72654.473145747979</v>
      </c>
      <c r="E50" s="15">
        <f t="shared" ref="E50:E58" si="8">D50/B50</f>
        <v>0.64309197036210952</v>
      </c>
      <c r="F50" s="37"/>
      <c r="G50" s="21">
        <v>41613.353655090759</v>
      </c>
      <c r="H50" s="21">
        <f>-D50/5</f>
        <v>-14530.894629149596</v>
      </c>
      <c r="I50" s="21">
        <f t="shared" si="2"/>
        <v>27082.459025941163</v>
      </c>
      <c r="J50" s="21">
        <f t="shared" si="3"/>
        <v>58123.578516598383</v>
      </c>
      <c r="K50" s="34"/>
      <c r="L50" s="21">
        <f>VLOOKUP(A50,'2018-19 TITLE IV-A'!$1:$1048576,2,0)</f>
        <v>14565</v>
      </c>
      <c r="N50" s="4"/>
      <c r="O50" s="5"/>
    </row>
    <row r="51" spans="1:15" x14ac:dyDescent="0.3">
      <c r="A51" s="12" t="s">
        <v>207</v>
      </c>
      <c r="B51" s="21">
        <v>117967.22430829721</v>
      </c>
      <c r="C51" s="21">
        <v>27139.415086822853</v>
      </c>
      <c r="D51" s="21">
        <f t="shared" si="7"/>
        <v>90827.809221474366</v>
      </c>
      <c r="E51" s="15">
        <f t="shared" si="8"/>
        <v>0.76994105569614557</v>
      </c>
      <c r="F51" s="37"/>
      <c r="G51" s="21">
        <v>18290.075379703809</v>
      </c>
      <c r="H51" s="22">
        <v>-16290</v>
      </c>
      <c r="I51" s="22">
        <f t="shared" si="2"/>
        <v>2000.0753797038087</v>
      </c>
      <c r="J51" s="21">
        <f t="shared" si="3"/>
        <v>74537.809221474366</v>
      </c>
      <c r="K51" s="34"/>
      <c r="L51" s="21">
        <v>14117</v>
      </c>
      <c r="N51" s="4"/>
      <c r="O51" s="5"/>
    </row>
    <row r="52" spans="1:15" x14ac:dyDescent="0.3">
      <c r="A52" s="12" t="s">
        <v>208</v>
      </c>
      <c r="B52" s="21">
        <v>52012.979650479749</v>
      </c>
      <c r="C52" s="21">
        <v>6761.8246001231455</v>
      </c>
      <c r="D52" s="21">
        <f t="shared" si="7"/>
        <v>45251.155050356603</v>
      </c>
      <c r="E52" s="15">
        <f t="shared" si="8"/>
        <v>0.86999736132092986</v>
      </c>
      <c r="F52" s="37"/>
      <c r="G52" s="21">
        <v>25505.266587605816</v>
      </c>
      <c r="H52" s="21">
        <f t="shared" ref="H52:H58" si="9">-D52/5</f>
        <v>-9050.2310100713203</v>
      </c>
      <c r="I52" s="21">
        <f t="shared" si="2"/>
        <v>16455.035577534494</v>
      </c>
      <c r="J52" s="21">
        <f t="shared" si="3"/>
        <v>36200.924040285281</v>
      </c>
      <c r="K52" s="34"/>
      <c r="L52" s="21">
        <v>10000</v>
      </c>
      <c r="N52" s="4"/>
      <c r="O52" s="5"/>
    </row>
    <row r="53" spans="1:15" x14ac:dyDescent="0.3">
      <c r="A53" s="12" t="s">
        <v>209</v>
      </c>
      <c r="B53" s="21">
        <v>114232.57188070288</v>
      </c>
      <c r="C53" s="21">
        <v>42916.25269180433</v>
      </c>
      <c r="D53" s="21">
        <f t="shared" si="7"/>
        <v>71316.319188898546</v>
      </c>
      <c r="E53" s="15">
        <f t="shared" si="8"/>
        <v>0.62430809369657458</v>
      </c>
      <c r="F53" s="37"/>
      <c r="G53" s="21">
        <v>41414.621221078305</v>
      </c>
      <c r="H53" s="21">
        <f t="shared" si="9"/>
        <v>-14263.263837779708</v>
      </c>
      <c r="I53" s="21">
        <f t="shared" si="2"/>
        <v>27151.357383298597</v>
      </c>
      <c r="J53" s="21">
        <f t="shared" si="3"/>
        <v>57053.055351118834</v>
      </c>
      <c r="K53" s="34"/>
      <c r="L53" s="21">
        <f>VLOOKUP(A53,'2018-19 TITLE IV-A'!$1:$1048576,2,0)</f>
        <v>23304</v>
      </c>
      <c r="N53" s="4"/>
      <c r="O53" s="5"/>
    </row>
    <row r="54" spans="1:15" x14ac:dyDescent="0.3">
      <c r="A54" s="12" t="s">
        <v>210</v>
      </c>
      <c r="B54" s="21">
        <v>45656.608277416984</v>
      </c>
      <c r="C54" s="21">
        <v>12488.923662102159</v>
      </c>
      <c r="D54" s="21">
        <f t="shared" si="7"/>
        <v>33167.684615314822</v>
      </c>
      <c r="E54" s="15">
        <f t="shared" si="8"/>
        <v>0.72645967071803863</v>
      </c>
      <c r="F54" s="37"/>
      <c r="G54" s="21">
        <v>11869.294345773385</v>
      </c>
      <c r="H54" s="21">
        <f t="shared" si="9"/>
        <v>-6633.536923062964</v>
      </c>
      <c r="I54" s="21">
        <f t="shared" si="2"/>
        <v>5235.7574227104215</v>
      </c>
      <c r="J54" s="21">
        <f t="shared" si="3"/>
        <v>26534.147692251856</v>
      </c>
      <c r="K54" s="34"/>
      <c r="L54" s="21">
        <f>VLOOKUP(A54,'2018-19 TITLE IV-A'!$1:$1048576,2,0)</f>
        <v>10000</v>
      </c>
      <c r="N54" s="4"/>
      <c r="O54" s="5"/>
    </row>
    <row r="55" spans="1:15" x14ac:dyDescent="0.3">
      <c r="A55" s="12" t="s">
        <v>211</v>
      </c>
      <c r="B55" s="21">
        <v>59298.992832861877</v>
      </c>
      <c r="C55" s="21">
        <v>26446.143505480028</v>
      </c>
      <c r="D55" s="21">
        <f t="shared" si="7"/>
        <v>32852.849327381846</v>
      </c>
      <c r="E55" s="15">
        <f t="shared" si="8"/>
        <v>0.55402035950222239</v>
      </c>
      <c r="F55" s="37"/>
      <c r="G55" s="21">
        <v>20348.367962895329</v>
      </c>
      <c r="H55" s="21">
        <f t="shared" si="9"/>
        <v>-6570.5698654763692</v>
      </c>
      <c r="I55" s="21">
        <f t="shared" si="2"/>
        <v>13777.79809741896</v>
      </c>
      <c r="J55" s="21">
        <f t="shared" si="3"/>
        <v>26282.279461905477</v>
      </c>
      <c r="K55" s="34"/>
      <c r="L55" s="21">
        <f>VLOOKUP(A55,'2018-19 TITLE IV-A'!$1:$1048576,2,0)</f>
        <v>10842</v>
      </c>
      <c r="N55" s="4"/>
      <c r="O55" s="5"/>
    </row>
    <row r="56" spans="1:15" x14ac:dyDescent="0.3">
      <c r="A56" s="12" t="s">
        <v>212</v>
      </c>
      <c r="B56" s="21">
        <v>166625.32878218842</v>
      </c>
      <c r="C56" s="21">
        <v>59411.554724698406</v>
      </c>
      <c r="D56" s="21">
        <f t="shared" si="7"/>
        <v>107213.77405749001</v>
      </c>
      <c r="E56" s="15">
        <f t="shared" si="8"/>
        <v>0.64344223558975944</v>
      </c>
      <c r="F56" s="37"/>
      <c r="G56" s="21">
        <v>56213.319935923588</v>
      </c>
      <c r="H56" s="21">
        <f t="shared" si="9"/>
        <v>-21442.754811498002</v>
      </c>
      <c r="I56" s="21">
        <f t="shared" si="2"/>
        <v>34770.565124425586</v>
      </c>
      <c r="J56" s="21">
        <f t="shared" si="3"/>
        <v>85771.019245992007</v>
      </c>
      <c r="K56" s="34"/>
      <c r="L56" s="21">
        <f>VLOOKUP(A56,'2018-19 TITLE IV-A'!$1:$1048576,2,0)</f>
        <v>30810</v>
      </c>
      <c r="N56" s="4"/>
      <c r="O56" s="5"/>
    </row>
    <row r="57" spans="1:15" x14ac:dyDescent="0.3">
      <c r="A57" s="12" t="s">
        <v>213</v>
      </c>
      <c r="B57" s="21">
        <v>51765.378596723822</v>
      </c>
      <c r="C57" s="21">
        <v>19514.087971169851</v>
      </c>
      <c r="D57" s="21">
        <f t="shared" si="7"/>
        <v>32251.290625553971</v>
      </c>
      <c r="E57" s="15">
        <f t="shared" si="8"/>
        <v>0.62302819953866084</v>
      </c>
      <c r="F57" s="37"/>
      <c r="G57" s="21">
        <v>18893.45150333846</v>
      </c>
      <c r="H57" s="21">
        <f t="shared" si="9"/>
        <v>-6450.258125110794</v>
      </c>
      <c r="I57" s="21">
        <f t="shared" si="2"/>
        <v>12443.193378227665</v>
      </c>
      <c r="J57" s="21">
        <f t="shared" si="3"/>
        <v>25801.032500443176</v>
      </c>
      <c r="K57" s="34"/>
      <c r="L57" s="21">
        <f>VLOOKUP(A57,'2018-19 TITLE IV-A'!$1:$1048576,2,0)</f>
        <v>10000</v>
      </c>
      <c r="N57" s="4"/>
      <c r="O57" s="5"/>
    </row>
    <row r="58" spans="1:15" x14ac:dyDescent="0.3">
      <c r="A58" s="12" t="s">
        <v>214</v>
      </c>
      <c r="B58" s="21">
        <v>61601.860855609106</v>
      </c>
      <c r="C58" s="21">
        <v>36476.477497571701</v>
      </c>
      <c r="D58" s="21">
        <f t="shared" si="7"/>
        <v>25125.383358037405</v>
      </c>
      <c r="E58" s="15">
        <f t="shared" si="8"/>
        <v>0.40786727882993218</v>
      </c>
      <c r="F58" s="37"/>
      <c r="G58" s="21">
        <v>34037.917876484644</v>
      </c>
      <c r="H58" s="21">
        <f t="shared" si="9"/>
        <v>-5025.0766716074813</v>
      </c>
      <c r="I58" s="21">
        <f t="shared" si="2"/>
        <v>29012.841204877164</v>
      </c>
      <c r="J58" s="21">
        <f t="shared" si="3"/>
        <v>20100.306686429925</v>
      </c>
      <c r="K58" s="34"/>
      <c r="L58" s="21">
        <f>VLOOKUP(A58,'2018-19 TITLE IV-A'!$1:$1048576,2,0)</f>
        <v>23052</v>
      </c>
      <c r="N58" s="4"/>
      <c r="O58" s="5"/>
    </row>
    <row r="59" spans="1:15" x14ac:dyDescent="0.3">
      <c r="A59" s="12" t="s">
        <v>215</v>
      </c>
      <c r="B59" s="21">
        <v>111694.11787121279</v>
      </c>
      <c r="C59" s="21">
        <v>63081.606042063184</v>
      </c>
      <c r="D59" s="21">
        <f>IF((C59-B59)&gt;0,0,(B59-C59))</f>
        <v>48612.511829149604</v>
      </c>
      <c r="E59" s="15">
        <f>D59/B59</f>
        <v>0.43522893376714361</v>
      </c>
      <c r="F59" s="37"/>
      <c r="G59" s="21">
        <v>50152.370168858935</v>
      </c>
      <c r="H59" s="21">
        <f>-D59/5</f>
        <v>-9722.5023658299215</v>
      </c>
      <c r="I59" s="21">
        <f t="shared" si="2"/>
        <v>40429.867803029018</v>
      </c>
      <c r="J59" s="21">
        <f t="shared" si="3"/>
        <v>38890.009463319686</v>
      </c>
      <c r="K59" s="34"/>
      <c r="L59" s="21">
        <f>VLOOKUP(A59,'2018-19 TITLE IV-A'!$1:$1048576,2,0)</f>
        <v>25395</v>
      </c>
      <c r="N59" s="4"/>
      <c r="O59" s="5"/>
    </row>
    <row r="60" spans="1:15" x14ac:dyDescent="0.3">
      <c r="A60" s="12" t="s">
        <v>216</v>
      </c>
      <c r="B60" s="21">
        <v>145530.90340025144</v>
      </c>
      <c r="C60" s="21">
        <v>54351.542309065197</v>
      </c>
      <c r="D60" s="21">
        <f>IF((C60-B60)&gt;0,0,(B60-C60))</f>
        <v>91179.361091186234</v>
      </c>
      <c r="E60" s="15">
        <f>D60/B60</f>
        <v>0.62652920418158209</v>
      </c>
      <c r="F60" s="37"/>
      <c r="G60" s="21">
        <v>49908.547824262976</v>
      </c>
      <c r="H60" s="21">
        <f>-D60/5</f>
        <v>-18235.872218237248</v>
      </c>
      <c r="I60" s="21">
        <f t="shared" si="2"/>
        <v>31672.675606025728</v>
      </c>
      <c r="J60" s="21">
        <f t="shared" si="3"/>
        <v>72943.48887294899</v>
      </c>
      <c r="K60" s="34"/>
      <c r="L60" s="21">
        <f>VLOOKUP(A60,'2018-19 TITLE IV-A'!$1:$1048576,2,0)</f>
        <v>26511</v>
      </c>
      <c r="N60" s="4"/>
      <c r="O60" s="5"/>
    </row>
    <row r="61" spans="1:15" x14ac:dyDescent="0.3">
      <c r="A61" s="12" t="s">
        <v>217</v>
      </c>
      <c r="B61" s="21">
        <v>108013.96397183994</v>
      </c>
      <c r="C61" s="21">
        <v>33906.366590320162</v>
      </c>
      <c r="D61" s="21">
        <f>IF((C61-B61)&gt;0,0,(B61-C61))</f>
        <v>74107.597381519779</v>
      </c>
      <c r="E61" s="15">
        <f>D61/B61</f>
        <v>0.68609274816393362</v>
      </c>
      <c r="F61" s="37"/>
      <c r="G61" s="21">
        <v>36948.64493972966</v>
      </c>
      <c r="H61" s="21">
        <f>-D61/5</f>
        <v>-14821.519476303956</v>
      </c>
      <c r="I61" s="21">
        <f t="shared" si="2"/>
        <v>22127.125463425706</v>
      </c>
      <c r="J61" s="21">
        <f t="shared" si="3"/>
        <v>59286.077905215825</v>
      </c>
      <c r="K61" s="34"/>
      <c r="L61" s="21">
        <f>VLOOKUP(A61,'2018-19 TITLE IV-A'!$1:$1048576,2,0)</f>
        <v>14847</v>
      </c>
      <c r="N61" s="4"/>
      <c r="O61" s="5"/>
    </row>
    <row r="62" spans="1:15" x14ac:dyDescent="0.3">
      <c r="A62" s="12" t="s">
        <v>218</v>
      </c>
      <c r="B62" s="21">
        <v>25708.455136513257</v>
      </c>
      <c r="C62" s="21">
        <v>10915.280722466117</v>
      </c>
      <c r="D62" s="21">
        <f>IF((C62-B62)&gt;0,0,(B62-C62))</f>
        <v>14793.17441404714</v>
      </c>
      <c r="E62" s="15">
        <f>D62/B62</f>
        <v>0.57542058966571896</v>
      </c>
      <c r="F62" s="37"/>
      <c r="G62" s="21">
        <v>19606.054326523987</v>
      </c>
      <c r="H62" s="21">
        <f>-D62/5</f>
        <v>-2958.6348828094278</v>
      </c>
      <c r="I62" s="21">
        <f t="shared" si="2"/>
        <v>16647.41944371456</v>
      </c>
      <c r="J62" s="21">
        <f t="shared" si="3"/>
        <v>11834.539531237711</v>
      </c>
      <c r="K62" s="34"/>
      <c r="L62" s="21">
        <f>VLOOKUP(A62,'2018-19 TITLE IV-A'!$1:$1048576,2,0)</f>
        <v>10000</v>
      </c>
      <c r="N62" s="4"/>
      <c r="O62" s="5"/>
    </row>
    <row r="63" spans="1:15" x14ac:dyDescent="0.3">
      <c r="A63" s="12" t="s">
        <v>219</v>
      </c>
      <c r="B63" s="21">
        <v>69063.548612248924</v>
      </c>
      <c r="C63" s="21">
        <v>24882.533537441788</v>
      </c>
      <c r="D63" s="21">
        <f t="shared" ref="D63:D76" si="10">IF((C63-B63)&gt;0,0,(B63-C63))</f>
        <v>44181.015074807132</v>
      </c>
      <c r="E63" s="15">
        <f t="shared" ref="E63:E76" si="11">D63/B63</f>
        <v>0.63971539202043415</v>
      </c>
      <c r="F63" s="37"/>
      <c r="G63" s="21">
        <v>28352.189597299697</v>
      </c>
      <c r="H63" s="21">
        <f t="shared" ref="H63:H70" si="12">-D63/5</f>
        <v>-8836.2030149614257</v>
      </c>
      <c r="I63" s="21">
        <f t="shared" ref="I63:I123" si="13">G63+H63</f>
        <v>19515.986582338272</v>
      </c>
      <c r="J63" s="21">
        <f t="shared" ref="J63:J123" si="14">D63+H63</f>
        <v>35344.812059845703</v>
      </c>
      <c r="K63" s="34"/>
      <c r="L63" s="21">
        <f>VLOOKUP(A63,'2018-19 TITLE IV-A'!$1:$1048576,2,0)</f>
        <v>11018</v>
      </c>
      <c r="N63" s="4"/>
      <c r="O63" s="5"/>
    </row>
    <row r="64" spans="1:15" x14ac:dyDescent="0.3">
      <c r="A64" s="12" t="s">
        <v>220</v>
      </c>
      <c r="B64" s="21">
        <v>63383.805110485911</v>
      </c>
      <c r="C64" s="21">
        <v>22738.661357942652</v>
      </c>
      <c r="D64" s="21">
        <f t="shared" si="10"/>
        <v>40645.143752543256</v>
      </c>
      <c r="E64" s="15">
        <f t="shared" si="11"/>
        <v>0.64125439742365864</v>
      </c>
      <c r="F64" s="37"/>
      <c r="G64" s="21">
        <v>22976.802918228481</v>
      </c>
      <c r="H64" s="21">
        <f t="shared" si="12"/>
        <v>-8129.0287505086508</v>
      </c>
      <c r="I64" s="21">
        <f t="shared" si="13"/>
        <v>14847.77416771983</v>
      </c>
      <c r="J64" s="21">
        <f t="shared" si="14"/>
        <v>32516.115002034603</v>
      </c>
      <c r="K64" s="34"/>
      <c r="L64" s="21">
        <f>VLOOKUP(A64,'2018-19 TITLE IV-A'!$1:$1048576,2,0)</f>
        <v>10000</v>
      </c>
      <c r="N64" s="4"/>
      <c r="O64" s="5"/>
    </row>
    <row r="65" spans="1:15" x14ac:dyDescent="0.3">
      <c r="A65" s="12" t="s">
        <v>221</v>
      </c>
      <c r="B65" s="21">
        <v>112019.90928194986</v>
      </c>
      <c r="C65" s="21">
        <v>37386.947770658342</v>
      </c>
      <c r="D65" s="21">
        <f t="shared" si="10"/>
        <v>74632.96151129152</v>
      </c>
      <c r="E65" s="15">
        <f t="shared" si="11"/>
        <v>0.66624729469690236</v>
      </c>
      <c r="F65" s="37"/>
      <c r="G65" s="21">
        <v>35479.754018436164</v>
      </c>
      <c r="H65" s="21">
        <f t="shared" si="12"/>
        <v>-14926.592302258305</v>
      </c>
      <c r="I65" s="21">
        <f t="shared" si="13"/>
        <v>20553.161716177859</v>
      </c>
      <c r="J65" s="21">
        <f t="shared" si="14"/>
        <v>59706.369209033219</v>
      </c>
      <c r="K65" s="34"/>
      <c r="L65" s="21">
        <f>VLOOKUP(A65,'2018-19 TITLE IV-A'!$1:$1048576,2,0)</f>
        <v>14522</v>
      </c>
      <c r="N65" s="4"/>
      <c r="O65" s="5"/>
    </row>
    <row r="66" spans="1:15" x14ac:dyDescent="0.3">
      <c r="A66" s="12" t="s">
        <v>222</v>
      </c>
      <c r="B66" s="21">
        <v>41263.945228285374</v>
      </c>
      <c r="C66" s="21">
        <v>24988.927871308682</v>
      </c>
      <c r="D66" s="21">
        <f t="shared" si="10"/>
        <v>16275.017356976692</v>
      </c>
      <c r="E66" s="15">
        <f t="shared" si="11"/>
        <v>0.39441253779632746</v>
      </c>
      <c r="F66" s="37"/>
      <c r="G66" s="21">
        <v>31048.991534213368</v>
      </c>
      <c r="H66" s="21">
        <f t="shared" si="12"/>
        <v>-3255.0034713953382</v>
      </c>
      <c r="I66" s="21">
        <f t="shared" si="13"/>
        <v>27793.988062818029</v>
      </c>
      <c r="J66" s="21">
        <f t="shared" si="14"/>
        <v>13020.013885581353</v>
      </c>
      <c r="K66" s="34"/>
      <c r="L66" s="21">
        <f>VLOOKUP(A66,'2018-19 TITLE IV-A'!$1:$1048576,2,0)</f>
        <v>14070</v>
      </c>
      <c r="N66" s="4"/>
      <c r="O66" s="5"/>
    </row>
    <row r="67" spans="1:15" x14ac:dyDescent="0.3">
      <c r="A67" s="12" t="s">
        <v>223</v>
      </c>
      <c r="B67" s="21">
        <v>32773.778223983696</v>
      </c>
      <c r="C67" s="21">
        <v>17998.65868426616</v>
      </c>
      <c r="D67" s="21">
        <f t="shared" si="10"/>
        <v>14775.119539717536</v>
      </c>
      <c r="E67" s="15">
        <f t="shared" si="11"/>
        <v>0.45082136819078045</v>
      </c>
      <c r="F67" s="37"/>
      <c r="G67" s="21">
        <v>18333.996709117291</v>
      </c>
      <c r="H67" s="21">
        <f t="shared" si="12"/>
        <v>-2955.0239079435073</v>
      </c>
      <c r="I67" s="21">
        <f t="shared" si="13"/>
        <v>15378.972801173784</v>
      </c>
      <c r="J67" s="21">
        <f t="shared" si="14"/>
        <v>11820.095631774029</v>
      </c>
      <c r="K67" s="34"/>
      <c r="L67" s="21">
        <f>VLOOKUP(A67,'2018-19 TITLE IV-A'!$1:$1048576,2,0)</f>
        <v>10000</v>
      </c>
      <c r="N67" s="4"/>
      <c r="O67" s="5"/>
    </row>
    <row r="68" spans="1:15" x14ac:dyDescent="0.3">
      <c r="A68" s="12" t="s">
        <v>224</v>
      </c>
      <c r="B68" s="21">
        <v>70599.921644968679</v>
      </c>
      <c r="C68" s="21">
        <v>41159.97548630723</v>
      </c>
      <c r="D68" s="21">
        <f t="shared" si="10"/>
        <v>29439.946158661449</v>
      </c>
      <c r="E68" s="15">
        <f t="shared" si="11"/>
        <v>0.41699686731535479</v>
      </c>
      <c r="F68" s="37"/>
      <c r="G68" s="21">
        <v>48475.298767027882</v>
      </c>
      <c r="H68" s="21">
        <f t="shared" si="12"/>
        <v>-5887.9892317322901</v>
      </c>
      <c r="I68" s="21">
        <f t="shared" si="13"/>
        <v>42587.309535295593</v>
      </c>
      <c r="J68" s="21">
        <f t="shared" si="14"/>
        <v>23551.956926929161</v>
      </c>
      <c r="K68" s="34"/>
      <c r="L68" s="21">
        <f>VLOOKUP(A68,'2018-19 TITLE IV-A'!$1:$1048576,2,0)</f>
        <v>21915</v>
      </c>
      <c r="N68" s="4"/>
      <c r="O68" s="5"/>
    </row>
    <row r="69" spans="1:15" x14ac:dyDescent="0.3">
      <c r="A69" s="12" t="s">
        <v>225</v>
      </c>
      <c r="B69" s="21">
        <v>9874.7316742096591</v>
      </c>
      <c r="C69" s="21">
        <v>3298.2776106195361</v>
      </c>
      <c r="D69" s="21">
        <f t="shared" si="10"/>
        <v>6576.454063590123</v>
      </c>
      <c r="E69" s="15">
        <f t="shared" si="11"/>
        <v>0.66598812813984443</v>
      </c>
      <c r="F69" s="37"/>
      <c r="G69" s="21">
        <v>6962.7159421708056</v>
      </c>
      <c r="H69" s="21">
        <f t="shared" si="12"/>
        <v>-1315.2908127180247</v>
      </c>
      <c r="I69" s="21">
        <f t="shared" si="13"/>
        <v>5647.4251294527812</v>
      </c>
      <c r="J69" s="21">
        <f t="shared" si="14"/>
        <v>5261.1632508720986</v>
      </c>
      <c r="K69" s="34"/>
      <c r="L69" s="21">
        <f>VLOOKUP(A69,'2018-19 TITLE IV-A'!$1:$1048576,2,0)</f>
        <v>10000</v>
      </c>
      <c r="N69" s="4"/>
      <c r="O69" s="5"/>
    </row>
    <row r="70" spans="1:15" x14ac:dyDescent="0.3">
      <c r="A70" s="12" t="s">
        <v>226</v>
      </c>
      <c r="B70" s="21">
        <v>71375.38695461092</v>
      </c>
      <c r="C70" s="21">
        <v>26461.79942466562</v>
      </c>
      <c r="D70" s="21">
        <f t="shared" si="10"/>
        <v>44913.587529945304</v>
      </c>
      <c r="E70" s="15">
        <f t="shared" si="11"/>
        <v>0.6292587605655543</v>
      </c>
      <c r="F70" s="37"/>
      <c r="G70" s="21">
        <v>22652.192536981918</v>
      </c>
      <c r="H70" s="21">
        <f t="shared" si="12"/>
        <v>-8982.7175059890615</v>
      </c>
      <c r="I70" s="21">
        <f t="shared" si="13"/>
        <v>13669.475030992857</v>
      </c>
      <c r="J70" s="21">
        <f t="shared" si="14"/>
        <v>35930.870023956246</v>
      </c>
      <c r="K70" s="34"/>
      <c r="L70" s="21">
        <f>VLOOKUP(A70,'2018-19 TITLE IV-A'!$1:$1048576,2,0)</f>
        <v>13022</v>
      </c>
      <c r="N70" s="4"/>
      <c r="O70" s="5"/>
    </row>
    <row r="71" spans="1:15" x14ac:dyDescent="0.3">
      <c r="A71" s="12" t="s">
        <v>227</v>
      </c>
      <c r="B71" s="21">
        <v>75747.741227647653</v>
      </c>
      <c r="C71" s="21">
        <v>10723.770921505711</v>
      </c>
      <c r="D71" s="21">
        <f t="shared" si="10"/>
        <v>65023.970306141942</v>
      </c>
      <c r="E71" s="15">
        <f t="shared" si="11"/>
        <v>0.8584278455343356</v>
      </c>
      <c r="F71" s="37"/>
      <c r="G71" s="21">
        <v>11225.470620205064</v>
      </c>
      <c r="H71" s="22">
        <v>-9225</v>
      </c>
      <c r="I71" s="22">
        <f t="shared" si="13"/>
        <v>2000.4706202050638</v>
      </c>
      <c r="J71" s="21">
        <f t="shared" si="14"/>
        <v>55798.970306141942</v>
      </c>
      <c r="K71" s="34"/>
      <c r="L71" s="21">
        <f>VLOOKUP(A71,'2018-19 TITLE IV-A'!$1:$1048576,2,0)</f>
        <v>10000</v>
      </c>
      <c r="N71" s="4"/>
      <c r="O71" s="5"/>
    </row>
    <row r="72" spans="1:15" x14ac:dyDescent="0.3">
      <c r="A72" s="12" t="s">
        <v>228</v>
      </c>
      <c r="B72" s="21">
        <v>22678.694760128845</v>
      </c>
      <c r="C72" s="21">
        <v>4976.6059163310829</v>
      </c>
      <c r="D72" s="21">
        <f t="shared" si="10"/>
        <v>17702.088843797763</v>
      </c>
      <c r="E72" s="15">
        <f t="shared" si="11"/>
        <v>0.78056030256730669</v>
      </c>
      <c r="F72" s="37"/>
      <c r="G72" s="21">
        <v>7810.9905578115968</v>
      </c>
      <c r="H72" s="21">
        <f>-D72/5</f>
        <v>-3540.4177687595525</v>
      </c>
      <c r="I72" s="21">
        <f t="shared" si="13"/>
        <v>4270.5727890520448</v>
      </c>
      <c r="J72" s="21">
        <f t="shared" si="14"/>
        <v>14161.67107503821</v>
      </c>
      <c r="K72" s="34"/>
      <c r="L72" s="21">
        <f>VLOOKUP(A72,'2018-19 TITLE IV-A'!$1:$1048576,2,0)</f>
        <v>10000</v>
      </c>
      <c r="N72" s="4"/>
      <c r="O72" s="5"/>
    </row>
    <row r="73" spans="1:15" x14ac:dyDescent="0.3">
      <c r="A73" s="12" t="s">
        <v>229</v>
      </c>
      <c r="B73" s="21">
        <v>150183.85918068502</v>
      </c>
      <c r="C73" s="21">
        <v>52297.030272598386</v>
      </c>
      <c r="D73" s="21">
        <f t="shared" si="10"/>
        <v>97886.828908086638</v>
      </c>
      <c r="E73" s="15">
        <f t="shared" si="11"/>
        <v>0.6517799545310643</v>
      </c>
      <c r="F73" s="37"/>
      <c r="G73" s="21">
        <v>53349.487205771315</v>
      </c>
      <c r="H73" s="21">
        <f>-D73/5</f>
        <v>-19577.365781617329</v>
      </c>
      <c r="I73" s="21">
        <f t="shared" si="13"/>
        <v>33772.121424153986</v>
      </c>
      <c r="J73" s="21">
        <f t="shared" si="14"/>
        <v>78309.463126469316</v>
      </c>
      <c r="K73" s="34"/>
      <c r="L73" s="21">
        <f>VLOOKUP(A73,'2018-19 TITLE IV-A'!$1:$1048576,2,0)</f>
        <v>26603</v>
      </c>
      <c r="N73" s="4"/>
      <c r="O73" s="5"/>
    </row>
    <row r="74" spans="1:15" x14ac:dyDescent="0.3">
      <c r="A74" s="12" t="s">
        <v>230</v>
      </c>
      <c r="B74" s="21">
        <v>111542.98611893399</v>
      </c>
      <c r="C74" s="21">
        <v>48866.504089257352</v>
      </c>
      <c r="D74" s="21">
        <f t="shared" si="10"/>
        <v>62676.482029676634</v>
      </c>
      <c r="E74" s="15">
        <f t="shared" si="11"/>
        <v>0.56190428650392343</v>
      </c>
      <c r="F74" s="37"/>
      <c r="G74" s="21">
        <v>47667.94786722026</v>
      </c>
      <c r="H74" s="21">
        <f>-D74/5</f>
        <v>-12535.296405935327</v>
      </c>
      <c r="I74" s="21">
        <f t="shared" si="13"/>
        <v>35132.651461284935</v>
      </c>
      <c r="J74" s="21">
        <f t="shared" si="14"/>
        <v>50141.185623741309</v>
      </c>
      <c r="K74" s="34"/>
      <c r="L74" s="21">
        <f>VLOOKUP(A74,'2018-19 TITLE IV-A'!$1:$1048576,2,0)</f>
        <v>20989</v>
      </c>
      <c r="N74" s="4"/>
      <c r="O74" s="5"/>
    </row>
    <row r="75" spans="1:15" x14ac:dyDescent="0.3">
      <c r="A75" s="12" t="s">
        <v>231</v>
      </c>
      <c r="B75" s="21">
        <v>363299.30705339916</v>
      </c>
      <c r="C75" s="21">
        <v>179453.45773682871</v>
      </c>
      <c r="D75" s="21">
        <f t="shared" si="10"/>
        <v>183845.84931657044</v>
      </c>
      <c r="E75" s="15">
        <f t="shared" si="11"/>
        <v>0.50604514169785642</v>
      </c>
      <c r="F75" s="37"/>
      <c r="G75" s="21">
        <v>157675.07520042948</v>
      </c>
      <c r="H75" s="21">
        <f>-D75/5</f>
        <v>-36769.169863314091</v>
      </c>
      <c r="I75" s="21">
        <f t="shared" si="13"/>
        <v>120905.90533711539</v>
      </c>
      <c r="J75" s="21">
        <f t="shared" si="14"/>
        <v>147076.67945325637</v>
      </c>
      <c r="K75" s="34"/>
      <c r="L75" s="21">
        <f>VLOOKUP(A75,'2018-19 TITLE IV-A'!$1:$1048576,2,0)</f>
        <v>73900</v>
      </c>
      <c r="N75" s="4"/>
      <c r="O75" s="5"/>
    </row>
    <row r="76" spans="1:15" x14ac:dyDescent="0.3">
      <c r="A76" s="12" t="s">
        <v>232</v>
      </c>
      <c r="B76" s="21">
        <v>88223.206460697926</v>
      </c>
      <c r="C76" s="21">
        <v>15079.431208691731</v>
      </c>
      <c r="D76" s="21">
        <f t="shared" si="10"/>
        <v>73143.775252006191</v>
      </c>
      <c r="E76" s="15">
        <f t="shared" si="11"/>
        <v>0.82907636421705677</v>
      </c>
      <c r="F76" s="37"/>
      <c r="G76" s="21">
        <v>12274.135943694313</v>
      </c>
      <c r="H76" s="22">
        <v>-10274</v>
      </c>
      <c r="I76" s="22">
        <f t="shared" si="13"/>
        <v>2000.135943694313</v>
      </c>
      <c r="J76" s="21">
        <f t="shared" si="14"/>
        <v>62869.775252006191</v>
      </c>
      <c r="K76" s="34"/>
      <c r="L76" s="21">
        <f>VLOOKUP(A76,'2018-19 TITLE IV-A'!$1:$1048576,2,0)</f>
        <v>10000</v>
      </c>
      <c r="N76" s="4"/>
      <c r="O76" s="5"/>
    </row>
    <row r="77" spans="1:15" x14ac:dyDescent="0.3">
      <c r="A77" s="12" t="s">
        <v>233</v>
      </c>
      <c r="B77" s="21">
        <v>114025.58837913668</v>
      </c>
      <c r="C77" s="21">
        <v>62144.564650757799</v>
      </c>
      <c r="D77" s="21">
        <f t="shared" ref="D77:D84" si="15">IF((C77-B77)&gt;0,0,(B77-C77))</f>
        <v>51881.023728378881</v>
      </c>
      <c r="E77" s="15">
        <f t="shared" ref="E77:E84" si="16">D77/B77</f>
        <v>0.45499457153313472</v>
      </c>
      <c r="F77" s="37"/>
      <c r="G77" s="21">
        <v>61114.483881344771</v>
      </c>
      <c r="H77" s="21">
        <f t="shared" ref="H77:H84" si="17">-D77/5</f>
        <v>-10376.204745675775</v>
      </c>
      <c r="I77" s="21">
        <f t="shared" si="13"/>
        <v>50738.279135669</v>
      </c>
      <c r="J77" s="21">
        <f t="shared" si="14"/>
        <v>41504.818982703102</v>
      </c>
      <c r="K77" s="34"/>
      <c r="L77" s="21">
        <f>VLOOKUP(A77,'2018-19 TITLE IV-A'!$1:$1048576,2,0)</f>
        <v>27197</v>
      </c>
      <c r="N77" s="4"/>
      <c r="O77" s="5"/>
    </row>
    <row r="78" spans="1:15" x14ac:dyDescent="0.3">
      <c r="A78" s="12" t="s">
        <v>234</v>
      </c>
      <c r="B78" s="21">
        <v>90698.529927618278</v>
      </c>
      <c r="C78" s="21">
        <v>51194.388806266514</v>
      </c>
      <c r="D78" s="21">
        <f t="shared" si="15"/>
        <v>39504.141121351764</v>
      </c>
      <c r="E78" s="15">
        <f t="shared" si="16"/>
        <v>0.43555437064832186</v>
      </c>
      <c r="F78" s="37"/>
      <c r="G78" s="21">
        <v>47944.972005890915</v>
      </c>
      <c r="H78" s="21">
        <f t="shared" si="17"/>
        <v>-7900.8282242703526</v>
      </c>
      <c r="I78" s="21">
        <f t="shared" si="13"/>
        <v>40044.143781620565</v>
      </c>
      <c r="J78" s="21">
        <f t="shared" si="14"/>
        <v>31603.31289708141</v>
      </c>
      <c r="K78" s="34"/>
      <c r="L78" s="21">
        <f>VLOOKUP(A78,'2018-19 TITLE IV-A'!$1:$1048576,2,0)</f>
        <v>20078</v>
      </c>
      <c r="N78" s="4"/>
      <c r="O78" s="5"/>
    </row>
    <row r="79" spans="1:15" x14ac:dyDescent="0.3">
      <c r="A79" s="12" t="s">
        <v>235</v>
      </c>
      <c r="B79" s="21">
        <v>146251.19357113921</v>
      </c>
      <c r="C79" s="21">
        <v>78851.111731665485</v>
      </c>
      <c r="D79" s="21">
        <f t="shared" si="15"/>
        <v>67400.081839473729</v>
      </c>
      <c r="E79" s="15">
        <f t="shared" si="16"/>
        <v>0.46085149935333086</v>
      </c>
      <c r="F79" s="37"/>
      <c r="G79" s="21">
        <v>79749.460829317977</v>
      </c>
      <c r="H79" s="21">
        <f t="shared" si="17"/>
        <v>-13480.016367894747</v>
      </c>
      <c r="I79" s="21">
        <f t="shared" si="13"/>
        <v>66269.444461423234</v>
      </c>
      <c r="J79" s="21">
        <f t="shared" si="14"/>
        <v>53920.065471578986</v>
      </c>
      <c r="K79" s="34"/>
      <c r="L79" s="21">
        <f>VLOOKUP(A79,'2018-19 TITLE IV-A'!$1:$1048576,2,0)</f>
        <v>36003</v>
      </c>
      <c r="N79" s="4"/>
      <c r="O79" s="5"/>
    </row>
    <row r="80" spans="1:15" x14ac:dyDescent="0.3">
      <c r="A80" s="12" t="s">
        <v>236</v>
      </c>
      <c r="B80" s="21">
        <v>46007.106432713175</v>
      </c>
      <c r="C80" s="21">
        <v>27435.444905787557</v>
      </c>
      <c r="D80" s="21">
        <f t="shared" si="15"/>
        <v>18571.661526925618</v>
      </c>
      <c r="E80" s="15">
        <f t="shared" si="16"/>
        <v>0.40366941037874771</v>
      </c>
      <c r="F80" s="37"/>
      <c r="G80" s="21">
        <v>25671.682824884079</v>
      </c>
      <c r="H80" s="21">
        <f t="shared" si="17"/>
        <v>-3714.3323053851236</v>
      </c>
      <c r="I80" s="21">
        <f t="shared" si="13"/>
        <v>21957.350519498956</v>
      </c>
      <c r="J80" s="21">
        <f t="shared" si="14"/>
        <v>14857.329221540494</v>
      </c>
      <c r="K80" s="34"/>
      <c r="L80" s="21">
        <f>VLOOKUP(A80,'2018-19 TITLE IV-A'!$1:$1048576,2,0)</f>
        <v>11992</v>
      </c>
      <c r="N80" s="4"/>
      <c r="O80" s="5"/>
    </row>
    <row r="81" spans="1:15" x14ac:dyDescent="0.3">
      <c r="A81" s="12" t="s">
        <v>237</v>
      </c>
      <c r="B81" s="21">
        <v>132841.17587235261</v>
      </c>
      <c r="C81" s="21">
        <v>92061.091016906983</v>
      </c>
      <c r="D81" s="21">
        <f t="shared" si="15"/>
        <v>40780.084855445632</v>
      </c>
      <c r="E81" s="15">
        <f t="shared" si="16"/>
        <v>0.3069837690584078</v>
      </c>
      <c r="F81" s="37"/>
      <c r="G81" s="21">
        <v>81417.71875492773</v>
      </c>
      <c r="H81" s="21">
        <f t="shared" si="17"/>
        <v>-8156.0169710891259</v>
      </c>
      <c r="I81" s="21">
        <f t="shared" si="13"/>
        <v>73261.701783838609</v>
      </c>
      <c r="J81" s="21">
        <f t="shared" si="14"/>
        <v>32624.067884356504</v>
      </c>
      <c r="K81" s="34"/>
      <c r="L81" s="21">
        <f>VLOOKUP(A81,'2018-19 TITLE IV-A'!$1:$1048576,2,0)</f>
        <v>37908</v>
      </c>
      <c r="N81" s="4"/>
      <c r="O81" s="5"/>
    </row>
    <row r="82" spans="1:15" x14ac:dyDescent="0.3">
      <c r="A82" s="12" t="s">
        <v>238</v>
      </c>
      <c r="B82" s="21">
        <v>69194.37158843287</v>
      </c>
      <c r="C82" s="21">
        <v>35859.611196294238</v>
      </c>
      <c r="D82" s="21">
        <f t="shared" si="15"/>
        <v>33334.760392138633</v>
      </c>
      <c r="E82" s="15">
        <f t="shared" si="16"/>
        <v>0.48175537441705968</v>
      </c>
      <c r="F82" s="37"/>
      <c r="G82" s="21">
        <v>50402.986965091884</v>
      </c>
      <c r="H82" s="21">
        <f t="shared" si="17"/>
        <v>-6666.9520784277265</v>
      </c>
      <c r="I82" s="21">
        <f t="shared" si="13"/>
        <v>43736.034886664158</v>
      </c>
      <c r="J82" s="21">
        <f t="shared" si="14"/>
        <v>26667.808313710906</v>
      </c>
      <c r="K82" s="34"/>
      <c r="L82" s="21">
        <f>VLOOKUP(A82,'2018-19 TITLE IV-A'!$1:$1048576,2,0)</f>
        <v>22022</v>
      </c>
      <c r="N82" s="4"/>
      <c r="O82" s="5"/>
    </row>
    <row r="83" spans="1:15" x14ac:dyDescent="0.3">
      <c r="A83" s="12" t="s">
        <v>239</v>
      </c>
      <c r="B83" s="21">
        <v>69522.531136035323</v>
      </c>
      <c r="C83" s="21">
        <v>30305.113428578476</v>
      </c>
      <c r="D83" s="21">
        <f t="shared" si="15"/>
        <v>39217.417707456843</v>
      </c>
      <c r="E83" s="15">
        <f t="shared" si="16"/>
        <v>0.56409651758391521</v>
      </c>
      <c r="F83" s="37"/>
      <c r="G83" s="21">
        <v>42325.63483886607</v>
      </c>
      <c r="H83" s="21">
        <f t="shared" si="17"/>
        <v>-7843.4835414913687</v>
      </c>
      <c r="I83" s="21">
        <f t="shared" si="13"/>
        <v>34482.151297374701</v>
      </c>
      <c r="J83" s="21">
        <f t="shared" si="14"/>
        <v>31373.934165965475</v>
      </c>
      <c r="K83" s="34"/>
      <c r="L83" s="21">
        <f>VLOOKUP(A83,'2018-19 TITLE IV-A'!$1:$1048576,2,0)</f>
        <v>19391</v>
      </c>
      <c r="N83" s="4"/>
      <c r="O83" s="5"/>
    </row>
    <row r="84" spans="1:15" x14ac:dyDescent="0.3">
      <c r="A84" s="12" t="s">
        <v>240</v>
      </c>
      <c r="B84" s="21">
        <v>50739.267485927325</v>
      </c>
      <c r="C84" s="21">
        <v>21070.035327686499</v>
      </c>
      <c r="D84" s="21">
        <f t="shared" si="15"/>
        <v>29669.232158240826</v>
      </c>
      <c r="E84" s="15">
        <f t="shared" si="16"/>
        <v>0.58473907149861137</v>
      </c>
      <c r="F84" s="37"/>
      <c r="G84" s="21">
        <v>29318.272500360315</v>
      </c>
      <c r="H84" s="21">
        <f t="shared" si="17"/>
        <v>-5933.846431648165</v>
      </c>
      <c r="I84" s="21">
        <f t="shared" si="13"/>
        <v>23384.42606871215</v>
      </c>
      <c r="J84" s="21">
        <f t="shared" si="14"/>
        <v>23735.38572659266</v>
      </c>
      <c r="K84" s="34"/>
      <c r="L84" s="21">
        <f>VLOOKUP(A84,'2018-19 TITLE IV-A'!$1:$1048576,2,0)</f>
        <v>13183</v>
      </c>
      <c r="N84" s="4"/>
      <c r="O84" s="5"/>
    </row>
    <row r="85" spans="1:15" x14ac:dyDescent="0.3">
      <c r="A85" s="12" t="s">
        <v>241</v>
      </c>
      <c r="B85" s="21">
        <v>60922.526542177518</v>
      </c>
      <c r="C85" s="21">
        <v>21330.122449119473</v>
      </c>
      <c r="D85" s="21">
        <f>IF((C85-B85)&gt;0,0,(B85-C85))</f>
        <v>39592.404093058045</v>
      </c>
      <c r="E85" s="15">
        <f>D85/B85</f>
        <v>0.64988119075540418</v>
      </c>
      <c r="F85" s="37"/>
      <c r="G85" s="21">
        <v>21245.775656662441</v>
      </c>
      <c r="H85" s="21">
        <f>-D85/5</f>
        <v>-7918.4808186116088</v>
      </c>
      <c r="I85" s="21">
        <f t="shared" si="13"/>
        <v>13327.294838050831</v>
      </c>
      <c r="J85" s="21">
        <f t="shared" si="14"/>
        <v>31673.923274446435</v>
      </c>
      <c r="K85" s="34"/>
      <c r="L85" s="21">
        <v>11887</v>
      </c>
      <c r="N85" s="4"/>
      <c r="O85" s="5"/>
    </row>
    <row r="86" spans="1:15" x14ac:dyDescent="0.3">
      <c r="A86" s="12" t="s">
        <v>242</v>
      </c>
      <c r="B86" s="21">
        <v>16341.955552627982</v>
      </c>
      <c r="C86" s="21">
        <v>8187.3976997808859</v>
      </c>
      <c r="D86" s="21">
        <f>IF((C86-B86)&gt;0,0,(B86-C86))</f>
        <v>8154.557852847096</v>
      </c>
      <c r="E86" s="15">
        <f>D86/B86</f>
        <v>0.49899522897281073</v>
      </c>
      <c r="F86" s="37"/>
      <c r="G86" s="21">
        <v>12044.545761067195</v>
      </c>
      <c r="H86" s="21">
        <f>-D86/5</f>
        <v>-1630.9115705694192</v>
      </c>
      <c r="I86" s="21">
        <f t="shared" si="13"/>
        <v>10413.634190497776</v>
      </c>
      <c r="J86" s="21">
        <f t="shared" si="14"/>
        <v>6523.6462822776766</v>
      </c>
      <c r="K86" s="34"/>
      <c r="L86" s="21">
        <v>10000</v>
      </c>
      <c r="N86" s="4"/>
      <c r="O86" s="5"/>
    </row>
    <row r="87" spans="1:15" x14ac:dyDescent="0.3">
      <c r="A87" s="12" t="s">
        <v>439</v>
      </c>
      <c r="B87" s="21">
        <v>68306.362247102705</v>
      </c>
      <c r="C87" s="21">
        <v>25555.739175589002</v>
      </c>
      <c r="D87" s="21">
        <f>IF((C87-B87)&gt;0,0,(B87-C87))</f>
        <v>42750.623071513706</v>
      </c>
      <c r="E87" s="15">
        <f>D87/B87</f>
        <v>0.62586590275237541</v>
      </c>
      <c r="F87" s="37"/>
      <c r="G87" s="21">
        <v>25535.33940763717</v>
      </c>
      <c r="H87" s="21">
        <f>-D87/5</f>
        <v>-8550.124614302742</v>
      </c>
      <c r="I87" s="21">
        <f t="shared" si="13"/>
        <v>16985.214793334428</v>
      </c>
      <c r="J87" s="21">
        <f t="shared" si="14"/>
        <v>34200.498457210968</v>
      </c>
      <c r="K87" s="34"/>
      <c r="L87" s="21">
        <v>12850</v>
      </c>
      <c r="N87" s="4"/>
      <c r="O87" s="5"/>
    </row>
    <row r="88" spans="1:15" x14ac:dyDescent="0.3">
      <c r="A88" s="12" t="s">
        <v>243</v>
      </c>
      <c r="B88" s="21">
        <v>66464.50657974073</v>
      </c>
      <c r="C88" s="21">
        <v>38210.979792081795</v>
      </c>
      <c r="D88" s="21">
        <f t="shared" ref="D88:D119" si="18">IF((C88-B88)&gt;0,0,(B88-C88))</f>
        <v>28253.526787658935</v>
      </c>
      <c r="E88" s="15">
        <f t="shared" ref="E88:E119" si="19">D88/B88</f>
        <v>0.42509195120198168</v>
      </c>
      <c r="F88" s="37"/>
      <c r="G88" s="21">
        <v>32491.878565637795</v>
      </c>
      <c r="H88" s="21">
        <f t="shared" ref="H88:H118" si="20">-D88/5</f>
        <v>-5650.7053575317868</v>
      </c>
      <c r="I88" s="21">
        <f t="shared" si="13"/>
        <v>26841.173208106007</v>
      </c>
      <c r="J88" s="21">
        <f t="shared" si="14"/>
        <v>22602.821430127147</v>
      </c>
      <c r="K88" s="34"/>
      <c r="L88" s="21">
        <f>VLOOKUP(A88,'2018-19 TITLE IV-A'!$1:$1048576,2,0)</f>
        <v>17587</v>
      </c>
      <c r="N88" s="4"/>
      <c r="O88" s="5"/>
    </row>
    <row r="89" spans="1:15" x14ac:dyDescent="0.3">
      <c r="A89" s="12" t="s">
        <v>244</v>
      </c>
      <c r="B89" s="21">
        <v>103473.5522230943</v>
      </c>
      <c r="C89" s="21">
        <v>60962.926709133819</v>
      </c>
      <c r="D89" s="21">
        <f t="shared" si="18"/>
        <v>42510.625513960484</v>
      </c>
      <c r="E89" s="15">
        <f t="shared" si="19"/>
        <v>0.41083566380620035</v>
      </c>
      <c r="F89" s="37"/>
      <c r="G89" s="21">
        <v>65447.581490831239</v>
      </c>
      <c r="H89" s="21">
        <f t="shared" si="20"/>
        <v>-8502.1251027920971</v>
      </c>
      <c r="I89" s="21">
        <f t="shared" si="13"/>
        <v>56945.456388039143</v>
      </c>
      <c r="J89" s="21">
        <f t="shared" si="14"/>
        <v>34008.500411168388</v>
      </c>
      <c r="K89" s="34"/>
      <c r="L89" s="21">
        <f>VLOOKUP(A89,'2018-19 TITLE IV-A'!$1:$1048576,2,0)</f>
        <v>26848</v>
      </c>
      <c r="N89" s="4"/>
      <c r="O89" s="5"/>
    </row>
    <row r="90" spans="1:15" x14ac:dyDescent="0.3">
      <c r="A90" s="12" t="s">
        <v>245</v>
      </c>
      <c r="B90" s="21">
        <v>127167.69624807248</v>
      </c>
      <c r="C90" s="21">
        <v>58448.824442609621</v>
      </c>
      <c r="D90" s="21">
        <f t="shared" si="18"/>
        <v>68718.871805462855</v>
      </c>
      <c r="E90" s="15">
        <f t="shared" si="19"/>
        <v>0.54037993793179573</v>
      </c>
      <c r="F90" s="37"/>
      <c r="G90" s="21">
        <v>55941.302353033891</v>
      </c>
      <c r="H90" s="21">
        <f t="shared" si="20"/>
        <v>-13743.774361092572</v>
      </c>
      <c r="I90" s="21">
        <f t="shared" si="13"/>
        <v>42197.527991941315</v>
      </c>
      <c r="J90" s="21">
        <f t="shared" si="14"/>
        <v>54975.097444370287</v>
      </c>
      <c r="K90" s="34"/>
      <c r="L90" s="21">
        <f>VLOOKUP(A90,'2018-19 TITLE IV-A'!$1:$1048576,2,0)</f>
        <v>26451</v>
      </c>
      <c r="N90" s="4"/>
      <c r="O90" s="5"/>
    </row>
    <row r="91" spans="1:15" x14ac:dyDescent="0.3">
      <c r="A91" s="12" t="s">
        <v>246</v>
      </c>
      <c r="B91" s="21">
        <v>60543.425901704686</v>
      </c>
      <c r="C91" s="21">
        <v>17350.976588831138</v>
      </c>
      <c r="D91" s="21">
        <f t="shared" si="18"/>
        <v>43192.449312873548</v>
      </c>
      <c r="E91" s="15">
        <f t="shared" si="19"/>
        <v>0.71341270616232844</v>
      </c>
      <c r="F91" s="37"/>
      <c r="G91" s="21">
        <v>23016.770624119988</v>
      </c>
      <c r="H91" s="21">
        <f t="shared" si="20"/>
        <v>-8638.4898625747101</v>
      </c>
      <c r="I91" s="21">
        <f t="shared" si="13"/>
        <v>14378.280761545278</v>
      </c>
      <c r="J91" s="21">
        <f t="shared" si="14"/>
        <v>34553.95945029884</v>
      </c>
      <c r="K91" s="34"/>
      <c r="L91" s="21">
        <f>VLOOKUP(A91,'2018-19 TITLE IV-A'!$1:$1048576,2,0)</f>
        <v>10000</v>
      </c>
      <c r="N91" s="4"/>
      <c r="O91" s="5"/>
    </row>
    <row r="92" spans="1:15" x14ac:dyDescent="0.3">
      <c r="A92" s="12" t="s">
        <v>247</v>
      </c>
      <c r="B92" s="21">
        <v>123827.37865804866</v>
      </c>
      <c r="C92" s="21">
        <v>38285.345408213361</v>
      </c>
      <c r="D92" s="21">
        <f t="shared" si="18"/>
        <v>85542.033249835309</v>
      </c>
      <c r="E92" s="15">
        <f t="shared" si="19"/>
        <v>0.69081679816594543</v>
      </c>
      <c r="F92" s="37"/>
      <c r="G92" s="21">
        <v>37091.172997140187</v>
      </c>
      <c r="H92" s="21">
        <f t="shared" si="20"/>
        <v>-17108.406649967063</v>
      </c>
      <c r="I92" s="21">
        <f t="shared" si="13"/>
        <v>19982.766347173125</v>
      </c>
      <c r="J92" s="21">
        <f t="shared" si="14"/>
        <v>68433.62659986825</v>
      </c>
      <c r="K92" s="34"/>
      <c r="L92" s="21">
        <f>VLOOKUP(A92,'2018-19 TITLE IV-A'!$1:$1048576,2,0)</f>
        <v>22761</v>
      </c>
      <c r="N92" s="4"/>
      <c r="O92" s="5"/>
    </row>
    <row r="93" spans="1:15" x14ac:dyDescent="0.3">
      <c r="A93" s="12" t="s">
        <v>248</v>
      </c>
      <c r="B93" s="21">
        <v>221966.61095567895</v>
      </c>
      <c r="C93" s="21">
        <v>68893.434387913992</v>
      </c>
      <c r="D93" s="21">
        <f t="shared" si="18"/>
        <v>153073.17656776495</v>
      </c>
      <c r="E93" s="15">
        <f t="shared" si="19"/>
        <v>0.6896225333562882</v>
      </c>
      <c r="F93" s="37"/>
      <c r="G93" s="21">
        <v>71443.412172714859</v>
      </c>
      <c r="H93" s="21">
        <f t="shared" si="20"/>
        <v>-30614.63531355299</v>
      </c>
      <c r="I93" s="21">
        <f t="shared" si="13"/>
        <v>40828.776859161866</v>
      </c>
      <c r="J93" s="21">
        <f t="shared" si="14"/>
        <v>122458.54125421196</v>
      </c>
      <c r="K93" s="34"/>
      <c r="L93" s="21">
        <f>VLOOKUP(A93,'2018-19 TITLE IV-A'!$1:$1048576,2,0)</f>
        <v>34579</v>
      </c>
      <c r="N93" s="4"/>
      <c r="O93" s="5"/>
    </row>
    <row r="94" spans="1:15" x14ac:dyDescent="0.3">
      <c r="A94" s="12" t="s">
        <v>249</v>
      </c>
      <c r="B94" s="21">
        <v>15514.872539582391</v>
      </c>
      <c r="C94" s="21">
        <v>7597.5985609357986</v>
      </c>
      <c r="D94" s="21">
        <f t="shared" si="18"/>
        <v>7917.2739786465927</v>
      </c>
      <c r="E94" s="15">
        <f t="shared" si="19"/>
        <v>0.51030222507130563</v>
      </c>
      <c r="F94" s="37"/>
      <c r="G94" s="21">
        <v>13396.40168180941</v>
      </c>
      <c r="H94" s="21">
        <f t="shared" si="20"/>
        <v>-1583.4547957293184</v>
      </c>
      <c r="I94" s="21">
        <f t="shared" si="13"/>
        <v>11812.946886080092</v>
      </c>
      <c r="J94" s="21">
        <f t="shared" si="14"/>
        <v>6333.8191829172738</v>
      </c>
      <c r="K94" s="34"/>
      <c r="L94" s="21">
        <v>10000</v>
      </c>
      <c r="N94" s="4"/>
      <c r="O94" s="5"/>
    </row>
    <row r="95" spans="1:15" x14ac:dyDescent="0.3">
      <c r="A95" s="12" t="s">
        <v>250</v>
      </c>
      <c r="B95" s="21">
        <v>84019.924579169485</v>
      </c>
      <c r="C95" s="21">
        <v>28130.425454921773</v>
      </c>
      <c r="D95" s="21">
        <f t="shared" si="18"/>
        <v>55889.499124247712</v>
      </c>
      <c r="E95" s="15">
        <f t="shared" si="19"/>
        <v>0.66519339792533017</v>
      </c>
      <c r="F95" s="37"/>
      <c r="G95" s="21">
        <v>26595.504665383276</v>
      </c>
      <c r="H95" s="21">
        <f t="shared" si="20"/>
        <v>-11177.899824849543</v>
      </c>
      <c r="I95" s="21">
        <f t="shared" si="13"/>
        <v>15417.604840533733</v>
      </c>
      <c r="J95" s="21">
        <f t="shared" si="14"/>
        <v>44711.599299398171</v>
      </c>
      <c r="K95" s="34"/>
      <c r="L95" s="21">
        <f>VLOOKUP(A95,'2018-19 TITLE IV-A'!$1:$1048576,2,0)</f>
        <v>15547</v>
      </c>
      <c r="N95" s="4"/>
      <c r="O95" s="5"/>
    </row>
    <row r="96" spans="1:15" x14ac:dyDescent="0.3">
      <c r="A96" s="12" t="s">
        <v>251</v>
      </c>
      <c r="B96" s="21">
        <v>82465.610907220238</v>
      </c>
      <c r="C96" s="21">
        <v>28755.119715792029</v>
      </c>
      <c r="D96" s="21">
        <f t="shared" si="18"/>
        <v>53710.491191428213</v>
      </c>
      <c r="E96" s="15">
        <f t="shared" si="19"/>
        <v>0.65130774635085642</v>
      </c>
      <c r="F96" s="37"/>
      <c r="G96" s="21">
        <v>26595.504665383276</v>
      </c>
      <c r="H96" s="21">
        <f t="shared" si="20"/>
        <v>-10742.098238285642</v>
      </c>
      <c r="I96" s="21">
        <f t="shared" si="13"/>
        <v>15853.406427097634</v>
      </c>
      <c r="J96" s="21">
        <f t="shared" si="14"/>
        <v>42968.392953142567</v>
      </c>
      <c r="K96" s="34"/>
      <c r="L96" s="21">
        <f>VLOOKUP(A96,'2018-19 TITLE IV-A'!$1:$1048576,2,0)</f>
        <v>15921</v>
      </c>
      <c r="N96" s="4"/>
      <c r="O96" s="5"/>
    </row>
    <row r="97" spans="1:15" x14ac:dyDescent="0.3">
      <c r="A97" s="12" t="s">
        <v>252</v>
      </c>
      <c r="B97" s="21">
        <v>77094.733092764232</v>
      </c>
      <c r="C97" s="21">
        <v>26450.222833347631</v>
      </c>
      <c r="D97" s="21">
        <f t="shared" si="18"/>
        <v>50644.510259416602</v>
      </c>
      <c r="E97" s="15">
        <f t="shared" si="19"/>
        <v>0.65691271281111507</v>
      </c>
      <c r="F97" s="37"/>
      <c r="G97" s="21">
        <v>24937.970473726735</v>
      </c>
      <c r="H97" s="21">
        <f t="shared" si="20"/>
        <v>-10128.90205188332</v>
      </c>
      <c r="I97" s="21">
        <f t="shared" si="13"/>
        <v>14809.068421843414</v>
      </c>
      <c r="J97" s="21">
        <f t="shared" si="14"/>
        <v>40515.608207533282</v>
      </c>
      <c r="K97" s="34"/>
      <c r="L97" s="21">
        <f>VLOOKUP(A97,'2018-19 TITLE IV-A'!$1:$1048576,2,0)</f>
        <v>14275</v>
      </c>
      <c r="N97" s="4"/>
      <c r="O97" s="5"/>
    </row>
    <row r="98" spans="1:15" x14ac:dyDescent="0.3">
      <c r="A98" s="12" t="s">
        <v>253</v>
      </c>
      <c r="B98" s="21">
        <v>83571.60390133028</v>
      </c>
      <c r="C98" s="21">
        <v>28642.606390123728</v>
      </c>
      <c r="D98" s="21">
        <f t="shared" si="18"/>
        <v>54928.997511206551</v>
      </c>
      <c r="E98" s="15">
        <f t="shared" si="19"/>
        <v>0.65726867676321099</v>
      </c>
      <c r="F98" s="37"/>
      <c r="G98" s="21">
        <v>27335.502689822228</v>
      </c>
      <c r="H98" s="21">
        <f t="shared" si="20"/>
        <v>-10985.799502241311</v>
      </c>
      <c r="I98" s="21">
        <f t="shared" si="13"/>
        <v>16349.703187580917</v>
      </c>
      <c r="J98" s="21">
        <f t="shared" si="14"/>
        <v>43943.198008965242</v>
      </c>
      <c r="K98" s="34"/>
      <c r="L98" s="21">
        <f>VLOOKUP(A98,'2018-19 TITLE IV-A'!$1:$1048576,2,0)</f>
        <v>15351</v>
      </c>
      <c r="N98" s="4"/>
      <c r="O98" s="5"/>
    </row>
    <row r="99" spans="1:15" x14ac:dyDescent="0.3">
      <c r="A99" s="12" t="s">
        <v>254</v>
      </c>
      <c r="B99" s="21">
        <v>50451.725490514626</v>
      </c>
      <c r="C99" s="21">
        <v>33100.581683309036</v>
      </c>
      <c r="D99" s="21">
        <f t="shared" si="18"/>
        <v>17351.14380720559</v>
      </c>
      <c r="E99" s="15">
        <f t="shared" si="19"/>
        <v>0.34391576578422001</v>
      </c>
      <c r="F99" s="37"/>
      <c r="G99" s="21">
        <v>29174.645067402944</v>
      </c>
      <c r="H99" s="21">
        <f t="shared" si="20"/>
        <v>-3470.228761441118</v>
      </c>
      <c r="I99" s="21">
        <f t="shared" si="13"/>
        <v>25704.416305961826</v>
      </c>
      <c r="J99" s="21">
        <f t="shared" si="14"/>
        <v>13880.915045764472</v>
      </c>
      <c r="K99" s="34"/>
      <c r="L99" s="21">
        <f>VLOOKUP(A99,'2018-19 TITLE IV-A'!$1:$1048576,2,0)</f>
        <v>17082</v>
      </c>
      <c r="N99" s="4"/>
      <c r="O99" s="5"/>
    </row>
    <row r="100" spans="1:15" x14ac:dyDescent="0.3">
      <c r="A100" s="12" t="s">
        <v>255</v>
      </c>
      <c r="B100" s="21">
        <v>81003.870796130563</v>
      </c>
      <c r="C100" s="21">
        <v>54021.00355129705</v>
      </c>
      <c r="D100" s="21">
        <f t="shared" si="18"/>
        <v>26982.867244833513</v>
      </c>
      <c r="E100" s="15">
        <f t="shared" si="19"/>
        <v>0.33310589950378577</v>
      </c>
      <c r="F100" s="37"/>
      <c r="G100" s="21">
        <v>60939.944724500128</v>
      </c>
      <c r="H100" s="21">
        <f t="shared" si="20"/>
        <v>-5396.5734489667029</v>
      </c>
      <c r="I100" s="21">
        <f t="shared" si="13"/>
        <v>55543.371275533427</v>
      </c>
      <c r="J100" s="21">
        <f t="shared" si="14"/>
        <v>21586.293795866812</v>
      </c>
      <c r="K100" s="34"/>
      <c r="L100" s="21">
        <f>VLOOKUP(A100,'2018-19 TITLE IV-A'!$1:$1048576,2,0)</f>
        <v>22923</v>
      </c>
      <c r="N100" s="4"/>
      <c r="O100" s="5"/>
    </row>
    <row r="101" spans="1:15" x14ac:dyDescent="0.3">
      <c r="A101" s="12" t="s">
        <v>256</v>
      </c>
      <c r="B101" s="21">
        <v>33242.745983184279</v>
      </c>
      <c r="C101" s="21">
        <v>23601.667829258884</v>
      </c>
      <c r="D101" s="21">
        <f t="shared" si="18"/>
        <v>9641.0781539253949</v>
      </c>
      <c r="E101" s="15">
        <f t="shared" si="19"/>
        <v>0.29002051030327936</v>
      </c>
      <c r="F101" s="37"/>
      <c r="G101" s="21">
        <v>26559.979486451783</v>
      </c>
      <c r="H101" s="21">
        <f t="shared" si="20"/>
        <v>-1928.2156307850789</v>
      </c>
      <c r="I101" s="21">
        <f t="shared" si="13"/>
        <v>24631.763855666704</v>
      </c>
      <c r="J101" s="21">
        <f t="shared" si="14"/>
        <v>7712.8625231403157</v>
      </c>
      <c r="K101" s="34"/>
      <c r="L101" s="21">
        <f>VLOOKUP(A101,'2018-19 TITLE IV-A'!$1:$1048576,2,0)</f>
        <v>10263</v>
      </c>
      <c r="N101" s="4"/>
      <c r="O101" s="5"/>
    </row>
    <row r="102" spans="1:15" x14ac:dyDescent="0.3">
      <c r="A102" s="12" t="s">
        <v>257</v>
      </c>
      <c r="B102" s="21">
        <v>40365.274041008037</v>
      </c>
      <c r="C102" s="21">
        <v>8750.2950242648112</v>
      </c>
      <c r="D102" s="21">
        <f t="shared" si="18"/>
        <v>31614.979016743226</v>
      </c>
      <c r="E102" s="15">
        <f t="shared" si="19"/>
        <v>0.7832222069054906</v>
      </c>
      <c r="F102" s="37"/>
      <c r="G102" s="21">
        <v>14888.144713135354</v>
      </c>
      <c r="H102" s="21">
        <f t="shared" si="20"/>
        <v>-6322.9958033486455</v>
      </c>
      <c r="I102" s="21">
        <f t="shared" si="13"/>
        <v>8565.1489097867088</v>
      </c>
      <c r="J102" s="21">
        <f t="shared" si="14"/>
        <v>25291.983213394582</v>
      </c>
      <c r="K102" s="34"/>
      <c r="L102" s="21">
        <f>VLOOKUP(A102,'2018-19 TITLE IV-A'!$1:$1048576,2,0)</f>
        <v>10000</v>
      </c>
      <c r="N102" s="4"/>
      <c r="O102" s="5"/>
    </row>
    <row r="103" spans="1:15" x14ac:dyDescent="0.3">
      <c r="A103" s="12" t="s">
        <v>258</v>
      </c>
      <c r="B103" s="21">
        <v>14597.922407809065</v>
      </c>
      <c r="C103" s="21">
        <v>5383.9361373863239</v>
      </c>
      <c r="D103" s="21">
        <f t="shared" si="18"/>
        <v>9213.9862704227417</v>
      </c>
      <c r="E103" s="15">
        <f t="shared" si="19"/>
        <v>0.63118476814849889</v>
      </c>
      <c r="F103" s="37"/>
      <c r="G103" s="21">
        <v>4900.6017886709014</v>
      </c>
      <c r="H103" s="21">
        <f t="shared" si="20"/>
        <v>-1842.7972540845483</v>
      </c>
      <c r="I103" s="21">
        <f t="shared" si="13"/>
        <v>3057.8045345863529</v>
      </c>
      <c r="J103" s="21">
        <f t="shared" si="14"/>
        <v>7371.1890163381931</v>
      </c>
      <c r="K103" s="34"/>
      <c r="L103" s="21">
        <f>VLOOKUP(A103,'2018-19 TITLE IV-A'!$1:$1048576,2,0)</f>
        <v>10000</v>
      </c>
      <c r="N103" s="4"/>
      <c r="O103" s="5"/>
    </row>
    <row r="104" spans="1:15" x14ac:dyDescent="0.3">
      <c r="A104" s="12" t="s">
        <v>259</v>
      </c>
      <c r="B104" s="21">
        <v>61232.74545055045</v>
      </c>
      <c r="C104" s="21">
        <v>32677.760891139405</v>
      </c>
      <c r="D104" s="21">
        <f t="shared" si="18"/>
        <v>28554.984559411045</v>
      </c>
      <c r="E104" s="15">
        <f t="shared" si="19"/>
        <v>0.46633519939867973</v>
      </c>
      <c r="F104" s="37"/>
      <c r="G104" s="21">
        <v>34026.660048102145</v>
      </c>
      <c r="H104" s="21">
        <f t="shared" si="20"/>
        <v>-5710.9969118822091</v>
      </c>
      <c r="I104" s="21">
        <f t="shared" si="13"/>
        <v>28315.663136219937</v>
      </c>
      <c r="J104" s="21">
        <f t="shared" si="14"/>
        <v>22843.987647528837</v>
      </c>
      <c r="K104" s="34"/>
      <c r="L104" s="21">
        <f>VLOOKUP(A104,'2018-19 TITLE IV-A'!$1:$1048576,2,0)</f>
        <v>12051</v>
      </c>
      <c r="N104" s="4"/>
      <c r="O104" s="5"/>
    </row>
    <row r="105" spans="1:15" x14ac:dyDescent="0.3">
      <c r="A105" s="12" t="s">
        <v>260</v>
      </c>
      <c r="B105" s="21">
        <v>34785.382893386944</v>
      </c>
      <c r="C105" s="21">
        <v>8410.7153833261036</v>
      </c>
      <c r="D105" s="21">
        <f t="shared" si="18"/>
        <v>26374.667510060841</v>
      </c>
      <c r="E105" s="15">
        <f t="shared" si="19"/>
        <v>0.75821121736380059</v>
      </c>
      <c r="F105" s="37"/>
      <c r="G105" s="21">
        <v>7726.6680438037702</v>
      </c>
      <c r="H105" s="21">
        <f t="shared" si="20"/>
        <v>-5274.933502012168</v>
      </c>
      <c r="I105" s="21">
        <f t="shared" si="13"/>
        <v>2451.7345417916022</v>
      </c>
      <c r="J105" s="21">
        <f t="shared" si="14"/>
        <v>21099.734008048672</v>
      </c>
      <c r="K105" s="34"/>
      <c r="L105" s="21">
        <v>10000</v>
      </c>
      <c r="N105" s="4"/>
      <c r="O105" s="5"/>
    </row>
    <row r="106" spans="1:15" x14ac:dyDescent="0.3">
      <c r="A106" s="12" t="s">
        <v>261</v>
      </c>
      <c r="B106" s="21">
        <v>100861.14190250711</v>
      </c>
      <c r="C106" s="21">
        <v>45339.285847504812</v>
      </c>
      <c r="D106" s="21">
        <f t="shared" si="18"/>
        <v>55521.856055002296</v>
      </c>
      <c r="E106" s="15">
        <f t="shared" si="19"/>
        <v>0.55047816242919401</v>
      </c>
      <c r="F106" s="37"/>
      <c r="G106" s="21">
        <v>42974.588158310151</v>
      </c>
      <c r="H106" s="21">
        <f t="shared" si="20"/>
        <v>-11104.37121100046</v>
      </c>
      <c r="I106" s="21">
        <f t="shared" si="13"/>
        <v>31870.216947309691</v>
      </c>
      <c r="J106" s="21">
        <f t="shared" si="14"/>
        <v>44417.48484400184</v>
      </c>
      <c r="K106" s="34"/>
      <c r="L106" s="21">
        <f>VLOOKUP(A106,'2018-19 TITLE IV-A'!$1:$1048576,2,0)</f>
        <v>18220</v>
      </c>
      <c r="N106" s="4"/>
      <c r="O106" s="5"/>
    </row>
    <row r="107" spans="1:15" x14ac:dyDescent="0.3">
      <c r="A107" s="12" t="s">
        <v>262</v>
      </c>
      <c r="B107" s="21">
        <v>126313.36397091617</v>
      </c>
      <c r="C107" s="21">
        <v>80335.063832126776</v>
      </c>
      <c r="D107" s="21">
        <f t="shared" si="18"/>
        <v>45978.300138789389</v>
      </c>
      <c r="E107" s="15">
        <f t="shared" si="19"/>
        <v>0.36400186562504944</v>
      </c>
      <c r="F107" s="37"/>
      <c r="G107" s="21">
        <v>75768.648574705541</v>
      </c>
      <c r="H107" s="21">
        <f t="shared" si="20"/>
        <v>-9195.6600277578782</v>
      </c>
      <c r="I107" s="21">
        <f t="shared" si="13"/>
        <v>66572.988546947658</v>
      </c>
      <c r="J107" s="21">
        <f t="shared" si="14"/>
        <v>36782.640111031513</v>
      </c>
      <c r="K107" s="34"/>
      <c r="L107" s="21">
        <f>VLOOKUP(A107,'2018-19 TITLE IV-A'!$1:$1048576,2,0)</f>
        <v>32504</v>
      </c>
      <c r="N107" s="4"/>
      <c r="O107" s="5"/>
    </row>
    <row r="108" spans="1:15" x14ac:dyDescent="0.3">
      <c r="A108" s="12" t="s">
        <v>263</v>
      </c>
      <c r="B108" s="21">
        <v>71934.221832539231</v>
      </c>
      <c r="C108" s="21">
        <v>33688.671854362728</v>
      </c>
      <c r="D108" s="21">
        <f t="shared" si="18"/>
        <v>38245.549978176503</v>
      </c>
      <c r="E108" s="15">
        <f t="shared" si="19"/>
        <v>0.53167392381349488</v>
      </c>
      <c r="F108" s="37"/>
      <c r="G108" s="21">
        <v>33468.573753311583</v>
      </c>
      <c r="H108" s="21">
        <f t="shared" si="20"/>
        <v>-7649.1099956353009</v>
      </c>
      <c r="I108" s="21">
        <f t="shared" si="13"/>
        <v>25819.463757676283</v>
      </c>
      <c r="J108" s="21">
        <f t="shared" si="14"/>
        <v>30596.439982541204</v>
      </c>
      <c r="K108" s="34"/>
      <c r="L108" s="21">
        <f>VLOOKUP(A108,'2018-19 TITLE IV-A'!$1:$1048576,2,0)</f>
        <v>14896</v>
      </c>
      <c r="N108" s="4"/>
      <c r="O108" s="5"/>
    </row>
    <row r="109" spans="1:15" x14ac:dyDescent="0.3">
      <c r="A109" s="12" t="s">
        <v>264</v>
      </c>
      <c r="B109" s="21">
        <v>155985.79364428369</v>
      </c>
      <c r="C109" s="21">
        <v>76746.214002059132</v>
      </c>
      <c r="D109" s="21">
        <f t="shared" si="18"/>
        <v>79239.579642224562</v>
      </c>
      <c r="E109" s="15">
        <f t="shared" si="19"/>
        <v>0.50799228436741939</v>
      </c>
      <c r="F109" s="37"/>
      <c r="G109" s="21">
        <v>73681.466196814697</v>
      </c>
      <c r="H109" s="21">
        <f t="shared" si="20"/>
        <v>-15847.915928444912</v>
      </c>
      <c r="I109" s="21">
        <f t="shared" si="13"/>
        <v>57833.550268369785</v>
      </c>
      <c r="J109" s="21">
        <f t="shared" si="14"/>
        <v>63391.66371377965</v>
      </c>
      <c r="K109" s="34"/>
      <c r="L109" s="21">
        <f>VLOOKUP(A109,'2018-19 TITLE IV-A'!$1:$1048576,2,0)</f>
        <v>48366</v>
      </c>
      <c r="N109" s="4"/>
      <c r="O109" s="5"/>
    </row>
    <row r="110" spans="1:15" x14ac:dyDescent="0.3">
      <c r="A110" s="12" t="s">
        <v>265</v>
      </c>
      <c r="B110" s="21">
        <v>88417.662207298315</v>
      </c>
      <c r="C110" s="21">
        <v>58787.908039334703</v>
      </c>
      <c r="D110" s="21">
        <f t="shared" si="18"/>
        <v>29629.754167963612</v>
      </c>
      <c r="E110" s="15">
        <f t="shared" si="19"/>
        <v>0.33511125976725797</v>
      </c>
      <c r="F110" s="37"/>
      <c r="G110" s="21">
        <v>56306.214789694219</v>
      </c>
      <c r="H110" s="21">
        <f t="shared" si="20"/>
        <v>-5925.9508335927221</v>
      </c>
      <c r="I110" s="21">
        <f t="shared" si="13"/>
        <v>50380.263956101495</v>
      </c>
      <c r="J110" s="21">
        <f t="shared" si="14"/>
        <v>23703.803334370888</v>
      </c>
      <c r="K110" s="34"/>
      <c r="L110" s="21">
        <f>VLOOKUP(A110,'2018-19 TITLE IV-A'!$1:$1048576,2,0)</f>
        <v>26201</v>
      </c>
      <c r="N110" s="4"/>
      <c r="O110" s="5"/>
    </row>
    <row r="111" spans="1:15" x14ac:dyDescent="0.3">
      <c r="A111" s="12" t="s">
        <v>266</v>
      </c>
      <c r="B111" s="21">
        <v>35174.468769273975</v>
      </c>
      <c r="C111" s="21">
        <v>12570.290497470485</v>
      </c>
      <c r="D111" s="21">
        <f t="shared" si="18"/>
        <v>22604.178271803488</v>
      </c>
      <c r="E111" s="15">
        <f t="shared" si="19"/>
        <v>0.64263026742706519</v>
      </c>
      <c r="F111" s="37"/>
      <c r="G111" s="21">
        <v>13970.24307134889</v>
      </c>
      <c r="H111" s="21">
        <f t="shared" si="20"/>
        <v>-4520.8356543606978</v>
      </c>
      <c r="I111" s="21">
        <f t="shared" si="13"/>
        <v>9449.4074169881933</v>
      </c>
      <c r="J111" s="21">
        <f t="shared" si="14"/>
        <v>18083.342617442791</v>
      </c>
      <c r="K111" s="34"/>
      <c r="L111" s="21">
        <f>VLOOKUP(A111,'2018-19 TITLE IV-A'!$1:$1048576,2,0)</f>
        <v>10000</v>
      </c>
      <c r="N111" s="4"/>
      <c r="O111" s="5"/>
    </row>
    <row r="112" spans="1:15" x14ac:dyDescent="0.3">
      <c r="A112" s="12" t="s">
        <v>267</v>
      </c>
      <c r="B112" s="21">
        <v>56149.74793677363</v>
      </c>
      <c r="C112" s="21">
        <v>21219.483439313772</v>
      </c>
      <c r="D112" s="21">
        <f t="shared" si="18"/>
        <v>34930.264497459859</v>
      </c>
      <c r="E112" s="15">
        <f t="shared" si="19"/>
        <v>0.6220912075472258</v>
      </c>
      <c r="F112" s="37"/>
      <c r="G112" s="21">
        <v>21152.976997773789</v>
      </c>
      <c r="H112" s="21">
        <f t="shared" si="20"/>
        <v>-6986.0528994919714</v>
      </c>
      <c r="I112" s="21">
        <f t="shared" si="13"/>
        <v>14166.924098281817</v>
      </c>
      <c r="J112" s="21">
        <f t="shared" si="14"/>
        <v>27944.211597967886</v>
      </c>
      <c r="K112" s="34"/>
      <c r="L112" s="21">
        <f>VLOOKUP(A112,'2018-19 TITLE IV-A'!$1:$1048576,2,0)</f>
        <v>10000</v>
      </c>
      <c r="N112" s="4"/>
      <c r="O112" s="5"/>
    </row>
    <row r="113" spans="1:15" x14ac:dyDescent="0.3">
      <c r="A113" s="12" t="s">
        <v>268</v>
      </c>
      <c r="B113" s="21">
        <v>124782.91651041283</v>
      </c>
      <c r="C113" s="21">
        <v>29712.061702221821</v>
      </c>
      <c r="D113" s="21">
        <f t="shared" si="18"/>
        <v>95070.854808191012</v>
      </c>
      <c r="E113" s="15">
        <f t="shared" si="19"/>
        <v>0.76188998836437338</v>
      </c>
      <c r="F113" s="37"/>
      <c r="G113" s="21">
        <v>31135.878499747319</v>
      </c>
      <c r="H113" s="21">
        <f t="shared" si="20"/>
        <v>-19014.170961638203</v>
      </c>
      <c r="I113" s="21">
        <f t="shared" si="13"/>
        <v>12121.707538109116</v>
      </c>
      <c r="J113" s="21">
        <f t="shared" si="14"/>
        <v>76056.683846552813</v>
      </c>
      <c r="K113" s="34"/>
      <c r="L113" s="21">
        <f>VLOOKUP(A113,'2018-19 TITLE IV-A'!$1:$1048576,2,0)</f>
        <v>11671</v>
      </c>
      <c r="N113" s="4"/>
      <c r="O113" s="5"/>
    </row>
    <row r="114" spans="1:15" x14ac:dyDescent="0.3">
      <c r="A114" s="12" t="s">
        <v>269</v>
      </c>
      <c r="B114" s="21">
        <v>51904.495281989555</v>
      </c>
      <c r="C114" s="21">
        <v>16285.76595267186</v>
      </c>
      <c r="D114" s="21">
        <f t="shared" si="18"/>
        <v>35618.729329317692</v>
      </c>
      <c r="E114" s="15">
        <f t="shared" si="19"/>
        <v>0.68623592495806629</v>
      </c>
      <c r="F114" s="37"/>
      <c r="G114" s="21">
        <v>13133.956665284983</v>
      </c>
      <c r="H114" s="21">
        <f t="shared" si="20"/>
        <v>-7123.7458658635387</v>
      </c>
      <c r="I114" s="21">
        <f t="shared" si="13"/>
        <v>6010.2107994214439</v>
      </c>
      <c r="J114" s="21">
        <f t="shared" si="14"/>
        <v>28494.983463454155</v>
      </c>
      <c r="K114" s="34"/>
      <c r="L114" s="21">
        <f>VLOOKUP(A114,'2018-19 TITLE IV-A'!$1:$1048576,2,0)</f>
        <v>10000</v>
      </c>
      <c r="N114" s="4"/>
      <c r="O114" s="5"/>
    </row>
    <row r="115" spans="1:15" x14ac:dyDescent="0.3">
      <c r="A115" s="12" t="s">
        <v>270</v>
      </c>
      <c r="B115" s="21">
        <v>40924.447224202828</v>
      </c>
      <c r="C115" s="21">
        <v>18854.333240203217</v>
      </c>
      <c r="D115" s="21">
        <f t="shared" si="18"/>
        <v>22070.11398399961</v>
      </c>
      <c r="E115" s="15">
        <f t="shared" si="19"/>
        <v>0.53928923860814637</v>
      </c>
      <c r="F115" s="37"/>
      <c r="G115" s="21">
        <v>18796.759128546386</v>
      </c>
      <c r="H115" s="21">
        <f t="shared" si="20"/>
        <v>-4414.0227967999217</v>
      </c>
      <c r="I115" s="21">
        <f t="shared" si="13"/>
        <v>14382.736331746464</v>
      </c>
      <c r="J115" s="21">
        <f t="shared" si="14"/>
        <v>17656.091187199687</v>
      </c>
      <c r="K115" s="34"/>
      <c r="L115" s="21">
        <f>VLOOKUP(A115,'2018-19 TITLE IV-A'!$1:$1048576,2,0)</f>
        <v>10000</v>
      </c>
      <c r="N115" s="4"/>
      <c r="O115" s="5"/>
    </row>
    <row r="116" spans="1:15" x14ac:dyDescent="0.3">
      <c r="A116" s="12" t="s">
        <v>271</v>
      </c>
      <c r="B116" s="21">
        <v>176005.19665415268</v>
      </c>
      <c r="C116" s="21">
        <v>91091.524863652652</v>
      </c>
      <c r="D116" s="21">
        <f t="shared" si="18"/>
        <v>84913.671790500026</v>
      </c>
      <c r="E116" s="15">
        <f t="shared" si="19"/>
        <v>0.48244979923720094</v>
      </c>
      <c r="F116" s="37"/>
      <c r="G116" s="21">
        <v>88617.503791951065</v>
      </c>
      <c r="H116" s="21">
        <f t="shared" si="20"/>
        <v>-16982.734358100006</v>
      </c>
      <c r="I116" s="21">
        <f t="shared" si="13"/>
        <v>71634.769433851063</v>
      </c>
      <c r="J116" s="21">
        <f t="shared" si="14"/>
        <v>67930.937432400024</v>
      </c>
      <c r="K116" s="34"/>
      <c r="L116" s="21">
        <f>VLOOKUP(A116,'2018-19 TITLE IV-A'!$1:$1048576,2,0)</f>
        <v>39731</v>
      </c>
      <c r="N116" s="4"/>
      <c r="O116" s="5"/>
    </row>
    <row r="117" spans="1:15" x14ac:dyDescent="0.3">
      <c r="A117" s="12" t="s">
        <v>272</v>
      </c>
      <c r="B117" s="21">
        <v>158258.02935025538</v>
      </c>
      <c r="C117" s="21">
        <v>80480.928660100064</v>
      </c>
      <c r="D117" s="21">
        <f t="shared" si="18"/>
        <v>77777.100690155319</v>
      </c>
      <c r="E117" s="15">
        <f t="shared" si="19"/>
        <v>0.49145753305204926</v>
      </c>
      <c r="F117" s="37"/>
      <c r="G117" s="21">
        <v>76573.598514522047</v>
      </c>
      <c r="H117" s="21">
        <f t="shared" si="20"/>
        <v>-15555.420138031064</v>
      </c>
      <c r="I117" s="21">
        <f t="shared" si="13"/>
        <v>61018.178376490985</v>
      </c>
      <c r="J117" s="21">
        <f t="shared" si="14"/>
        <v>62221.680552124257</v>
      </c>
      <c r="K117" s="34"/>
      <c r="L117" s="21">
        <f>VLOOKUP(A117,'2018-19 TITLE IV-A'!$1:$1048576,2,0)</f>
        <v>35141</v>
      </c>
      <c r="N117" s="4"/>
      <c r="O117" s="5"/>
    </row>
    <row r="118" spans="1:15" x14ac:dyDescent="0.3">
      <c r="A118" s="12" t="s">
        <v>273</v>
      </c>
      <c r="B118" s="21">
        <v>51107.367975186542</v>
      </c>
      <c r="C118" s="21">
        <v>16237.254575394903</v>
      </c>
      <c r="D118" s="21">
        <f t="shared" si="18"/>
        <v>34870.11339979164</v>
      </c>
      <c r="E118" s="15">
        <f t="shared" si="19"/>
        <v>0.68229131691386746</v>
      </c>
      <c r="F118" s="37"/>
      <c r="G118" s="21">
        <v>20694.484805860066</v>
      </c>
      <c r="H118" s="21">
        <f t="shared" si="20"/>
        <v>-6974.0226799583279</v>
      </c>
      <c r="I118" s="21">
        <f t="shared" si="13"/>
        <v>13720.462125901737</v>
      </c>
      <c r="J118" s="21">
        <f t="shared" si="14"/>
        <v>27896.090719833312</v>
      </c>
      <c r="K118" s="34"/>
      <c r="L118" s="21">
        <f>VLOOKUP(A118,'2018-19 TITLE IV-A'!$1:$1048576,2,0)</f>
        <v>10000</v>
      </c>
      <c r="N118" s="4"/>
      <c r="O118" s="5"/>
    </row>
    <row r="119" spans="1:15" x14ac:dyDescent="0.3">
      <c r="A119" s="12" t="s">
        <v>274</v>
      </c>
      <c r="B119" s="21">
        <v>215048.69826255602</v>
      </c>
      <c r="C119" s="21">
        <v>44376.334730265509</v>
      </c>
      <c r="D119" s="21">
        <f t="shared" si="18"/>
        <v>170672.3635322905</v>
      </c>
      <c r="E119" s="15">
        <f t="shared" si="19"/>
        <v>0.79364518321293986</v>
      </c>
      <c r="F119" s="37"/>
      <c r="G119" s="21">
        <v>34372.40958728284</v>
      </c>
      <c r="H119" s="22">
        <v>-32372</v>
      </c>
      <c r="I119" s="22">
        <f t="shared" si="13"/>
        <v>2000.4095872828402</v>
      </c>
      <c r="J119" s="21">
        <f t="shared" si="14"/>
        <v>138300.3635322905</v>
      </c>
      <c r="K119" s="34"/>
      <c r="L119" s="21">
        <f>VLOOKUP(A119,'2018-19 TITLE IV-A'!$1:$1048576,2,0)</f>
        <v>14879</v>
      </c>
      <c r="N119" s="4"/>
      <c r="O119" s="5"/>
    </row>
    <row r="120" spans="1:15" x14ac:dyDescent="0.3">
      <c r="A120" s="12" t="s">
        <v>275</v>
      </c>
      <c r="B120" s="21">
        <v>137124.33963719456</v>
      </c>
      <c r="C120" s="21">
        <v>80453.530801525281</v>
      </c>
      <c r="D120" s="21">
        <f t="shared" ref="D120:D144" si="21">IF((C120-B120)&gt;0,0,(B120-C120))</f>
        <v>56670.808835669275</v>
      </c>
      <c r="E120" s="15">
        <f t="shared" ref="E120:E144" si="22">D120/B120</f>
        <v>0.41328045032420702</v>
      </c>
      <c r="F120" s="37"/>
      <c r="G120" s="21">
        <v>81077.299220893445</v>
      </c>
      <c r="H120" s="21">
        <f t="shared" ref="H120:H139" si="23">-D120/5</f>
        <v>-11334.161767133855</v>
      </c>
      <c r="I120" s="21">
        <f t="shared" si="13"/>
        <v>69743.137453759584</v>
      </c>
      <c r="J120" s="21">
        <f t="shared" si="14"/>
        <v>45336.647068535422</v>
      </c>
      <c r="K120" s="34"/>
      <c r="L120" s="21">
        <f>VLOOKUP(A120,'2018-19 TITLE IV-A'!$1:$1048576,2,0)</f>
        <v>33663</v>
      </c>
      <c r="N120" s="4"/>
      <c r="O120" s="5"/>
    </row>
    <row r="121" spans="1:15" x14ac:dyDescent="0.3">
      <c r="A121" s="12" t="s">
        <v>276</v>
      </c>
      <c r="B121" s="21">
        <v>143341.25601972512</v>
      </c>
      <c r="C121" s="21">
        <v>75077.587971802961</v>
      </c>
      <c r="D121" s="21">
        <f t="shared" si="21"/>
        <v>68263.668047922154</v>
      </c>
      <c r="E121" s="15">
        <f t="shared" si="22"/>
        <v>0.4762318256687274</v>
      </c>
      <c r="F121" s="37"/>
      <c r="G121" s="21">
        <v>68207.778784013484</v>
      </c>
      <c r="H121" s="21">
        <f t="shared" si="23"/>
        <v>-13652.733609584431</v>
      </c>
      <c r="I121" s="21">
        <f t="shared" si="13"/>
        <v>54555.045174429055</v>
      </c>
      <c r="J121" s="21">
        <f t="shared" si="14"/>
        <v>54610.934438337725</v>
      </c>
      <c r="K121" s="34"/>
      <c r="L121" s="21">
        <f>VLOOKUP(A121,'2018-19 TITLE IV-A'!$1:$1048576,2,0)</f>
        <v>29751</v>
      </c>
      <c r="N121" s="4"/>
      <c r="O121" s="5"/>
    </row>
    <row r="122" spans="1:15" x14ac:dyDescent="0.3">
      <c r="A122" s="12" t="s">
        <v>277</v>
      </c>
      <c r="B122" s="21">
        <v>136575.82829994694</v>
      </c>
      <c r="C122" s="21">
        <v>76284.253411925514</v>
      </c>
      <c r="D122" s="21">
        <f t="shared" si="21"/>
        <v>60291.574888021423</v>
      </c>
      <c r="E122" s="15">
        <f t="shared" si="22"/>
        <v>0.44145128489068697</v>
      </c>
      <c r="F122" s="37"/>
      <c r="G122" s="21">
        <v>59956.960778681845</v>
      </c>
      <c r="H122" s="21">
        <f t="shared" si="23"/>
        <v>-12058.314977604285</v>
      </c>
      <c r="I122" s="21">
        <f t="shared" si="13"/>
        <v>47898.64580107756</v>
      </c>
      <c r="J122" s="21">
        <f t="shared" si="14"/>
        <v>48233.259910417139</v>
      </c>
      <c r="K122" s="34"/>
      <c r="L122" s="21">
        <f>VLOOKUP(A122,'2018-19 TITLE IV-A'!$1:$1048576,2,0)</f>
        <v>27637</v>
      </c>
      <c r="N122" s="4"/>
      <c r="O122" s="5"/>
    </row>
    <row r="123" spans="1:15" x14ac:dyDescent="0.3">
      <c r="A123" s="12" t="s">
        <v>278</v>
      </c>
      <c r="B123" s="21">
        <v>111266.7825800014</v>
      </c>
      <c r="C123" s="21">
        <v>72586.14284370112</v>
      </c>
      <c r="D123" s="21">
        <f t="shared" si="21"/>
        <v>38680.639736300276</v>
      </c>
      <c r="E123" s="15">
        <f t="shared" si="22"/>
        <v>0.34763870078195797</v>
      </c>
      <c r="F123" s="37"/>
      <c r="G123" s="21">
        <v>69832.105711016877</v>
      </c>
      <c r="H123" s="21">
        <f t="shared" si="23"/>
        <v>-7736.1279472600554</v>
      </c>
      <c r="I123" s="21">
        <f t="shared" si="13"/>
        <v>62095.977763756819</v>
      </c>
      <c r="J123" s="21">
        <f t="shared" si="14"/>
        <v>30944.511789040222</v>
      </c>
      <c r="K123" s="34"/>
      <c r="L123" s="21">
        <f>VLOOKUP(A123,'2018-19 TITLE IV-A'!$1:$1048576,2,0)</f>
        <v>31072</v>
      </c>
      <c r="N123" s="4"/>
      <c r="O123" s="5"/>
    </row>
    <row r="124" spans="1:15" x14ac:dyDescent="0.3">
      <c r="A124" s="12" t="s">
        <v>279</v>
      </c>
      <c r="B124" s="21">
        <v>71336.799234020058</v>
      </c>
      <c r="C124" s="21">
        <v>37248.745554206638</v>
      </c>
      <c r="D124" s="21">
        <f t="shared" si="21"/>
        <v>34088.05367981342</v>
      </c>
      <c r="E124" s="15">
        <f t="shared" si="22"/>
        <v>0.4778466940742282</v>
      </c>
      <c r="F124" s="37"/>
      <c r="G124" s="21">
        <v>29051.493776310301</v>
      </c>
      <c r="H124" s="21">
        <f t="shared" si="23"/>
        <v>-6817.610735962684</v>
      </c>
      <c r="I124" s="21">
        <f t="shared" ref="I124:I184" si="24">G124+H124</f>
        <v>22233.883040347617</v>
      </c>
      <c r="J124" s="21">
        <f t="shared" ref="J124:J184" si="25">D124+H124</f>
        <v>27270.442943850736</v>
      </c>
      <c r="K124" s="34"/>
      <c r="L124" s="21">
        <f>VLOOKUP(A124,'2018-19 TITLE IV-A'!$1:$1048576,2,0)</f>
        <v>16099</v>
      </c>
      <c r="N124" s="4"/>
      <c r="O124" s="5"/>
    </row>
    <row r="125" spans="1:15" x14ac:dyDescent="0.3">
      <c r="A125" s="12" t="s">
        <v>280</v>
      </c>
      <c r="B125" s="21">
        <v>99603.678850851793</v>
      </c>
      <c r="C125" s="21">
        <v>28359.53143412598</v>
      </c>
      <c r="D125" s="21">
        <f t="shared" si="21"/>
        <v>71244.147416725813</v>
      </c>
      <c r="E125" s="15">
        <f t="shared" si="22"/>
        <v>0.71527626528140575</v>
      </c>
      <c r="F125" s="37"/>
      <c r="G125" s="21">
        <v>32395.22295143014</v>
      </c>
      <c r="H125" s="21">
        <f t="shared" si="23"/>
        <v>-14248.829483345162</v>
      </c>
      <c r="I125" s="21">
        <f t="shared" si="24"/>
        <v>18146.393468084978</v>
      </c>
      <c r="J125" s="21">
        <f t="shared" si="25"/>
        <v>56995.317933380647</v>
      </c>
      <c r="K125" s="34"/>
      <c r="L125" s="21">
        <f>VLOOKUP(A125,'2018-19 TITLE IV-A'!$1:$1048576,2,0)</f>
        <v>13803</v>
      </c>
      <c r="N125" s="4"/>
      <c r="O125" s="5"/>
    </row>
    <row r="126" spans="1:15" x14ac:dyDescent="0.3">
      <c r="A126" s="12" t="s">
        <v>281</v>
      </c>
      <c r="B126" s="21">
        <v>26316.201275713091</v>
      </c>
      <c r="C126" s="21">
        <v>10412.802062719555</v>
      </c>
      <c r="D126" s="21">
        <f t="shared" si="21"/>
        <v>15903.399212993536</v>
      </c>
      <c r="E126" s="15">
        <f t="shared" si="22"/>
        <v>0.60431971341055957</v>
      </c>
      <c r="F126" s="37"/>
      <c r="G126" s="21">
        <v>14003.81268886436</v>
      </c>
      <c r="H126" s="21">
        <f t="shared" si="23"/>
        <v>-3180.6798425987072</v>
      </c>
      <c r="I126" s="21">
        <f t="shared" si="24"/>
        <v>10823.132846265653</v>
      </c>
      <c r="J126" s="21">
        <f t="shared" si="25"/>
        <v>12722.719370394829</v>
      </c>
      <c r="K126" s="34"/>
      <c r="L126" s="21">
        <f>VLOOKUP(A126,'2018-19 TITLE IV-A'!$1:$1048576,2,0)</f>
        <v>10000</v>
      </c>
      <c r="N126" s="4"/>
      <c r="O126" s="5"/>
    </row>
    <row r="127" spans="1:15" x14ac:dyDescent="0.3">
      <c r="A127" s="12" t="s">
        <v>282</v>
      </c>
      <c r="B127" s="21">
        <v>46884.453928096205</v>
      </c>
      <c r="C127" s="21">
        <v>31804.556100154157</v>
      </c>
      <c r="D127" s="21">
        <f t="shared" si="21"/>
        <v>15079.897827942048</v>
      </c>
      <c r="E127" s="15">
        <f t="shared" si="22"/>
        <v>0.32163961749600745</v>
      </c>
      <c r="F127" s="37"/>
      <c r="G127" s="21">
        <v>29457.170005275908</v>
      </c>
      <c r="H127" s="21">
        <f t="shared" si="23"/>
        <v>-3015.9795655884095</v>
      </c>
      <c r="I127" s="21">
        <f t="shared" si="24"/>
        <v>26441.1904396875</v>
      </c>
      <c r="J127" s="21">
        <f t="shared" si="25"/>
        <v>12063.918262353638</v>
      </c>
      <c r="K127" s="34"/>
      <c r="L127" s="21">
        <f>VLOOKUP(A127,'2018-19 TITLE IV-A'!$1:$1048576,2,0)</f>
        <v>14778</v>
      </c>
      <c r="N127" s="4"/>
      <c r="O127" s="5"/>
    </row>
    <row r="128" spans="1:15" x14ac:dyDescent="0.3">
      <c r="A128" s="12" t="s">
        <v>283</v>
      </c>
      <c r="B128" s="21">
        <v>80332.491886514283</v>
      </c>
      <c r="C128" s="21">
        <v>21792.083039253084</v>
      </c>
      <c r="D128" s="21">
        <f t="shared" si="21"/>
        <v>58540.408847261198</v>
      </c>
      <c r="E128" s="15">
        <f t="shared" si="22"/>
        <v>0.72872641533342741</v>
      </c>
      <c r="F128" s="37"/>
      <c r="G128" s="21">
        <v>19448.016403521695</v>
      </c>
      <c r="H128" s="21">
        <f t="shared" si="23"/>
        <v>-11708.081769452239</v>
      </c>
      <c r="I128" s="21">
        <f t="shared" si="24"/>
        <v>7739.9346340694556</v>
      </c>
      <c r="J128" s="21">
        <f t="shared" si="25"/>
        <v>46832.327077808957</v>
      </c>
      <c r="K128" s="34"/>
      <c r="L128" s="21">
        <f>VLOOKUP(A128,'2018-19 TITLE IV-A'!$1:$1048576,2,0)</f>
        <v>10135</v>
      </c>
      <c r="N128" s="4"/>
      <c r="O128" s="5"/>
    </row>
    <row r="129" spans="1:15" x14ac:dyDescent="0.3">
      <c r="A129" s="12" t="s">
        <v>284</v>
      </c>
      <c r="B129" s="21">
        <v>61441.082173182585</v>
      </c>
      <c r="C129" s="21">
        <v>24958.112077151123</v>
      </c>
      <c r="D129" s="21">
        <f t="shared" si="21"/>
        <v>36482.970096031466</v>
      </c>
      <c r="E129" s="15">
        <f t="shared" si="22"/>
        <v>0.5937878827263775</v>
      </c>
      <c r="F129" s="37"/>
      <c r="G129" s="21">
        <v>19653.042599400866</v>
      </c>
      <c r="H129" s="21">
        <f t="shared" si="23"/>
        <v>-7296.5940192062935</v>
      </c>
      <c r="I129" s="21">
        <f t="shared" si="24"/>
        <v>12356.448580194572</v>
      </c>
      <c r="J129" s="21">
        <f t="shared" si="25"/>
        <v>29186.376076825174</v>
      </c>
      <c r="K129" s="34"/>
      <c r="L129" s="21">
        <f>VLOOKUP(A129,'2018-19 TITLE IV-A'!$1:$1048576,2,0)</f>
        <v>11378</v>
      </c>
      <c r="N129" s="4"/>
      <c r="O129" s="5"/>
    </row>
    <row r="130" spans="1:15" x14ac:dyDescent="0.3">
      <c r="A130" s="12" t="s">
        <v>285</v>
      </c>
      <c r="B130" s="21">
        <v>155888.9860375401</v>
      </c>
      <c r="C130" s="21">
        <v>100836.41353967036</v>
      </c>
      <c r="D130" s="21">
        <f t="shared" si="21"/>
        <v>55052.57249786974</v>
      </c>
      <c r="E130" s="15">
        <f t="shared" si="22"/>
        <v>0.35315241889258525</v>
      </c>
      <c r="F130" s="37"/>
      <c r="G130" s="21">
        <v>99136.374716101636</v>
      </c>
      <c r="H130" s="21">
        <f t="shared" si="23"/>
        <v>-11010.514499573948</v>
      </c>
      <c r="I130" s="21">
        <f t="shared" si="24"/>
        <v>88125.860216527682</v>
      </c>
      <c r="J130" s="21">
        <f t="shared" si="25"/>
        <v>44042.057998295793</v>
      </c>
      <c r="K130" s="34"/>
      <c r="L130" s="21">
        <f>VLOOKUP(A130,'2018-19 TITLE IV-A'!$1:$1048576,2,0)</f>
        <v>43583</v>
      </c>
      <c r="N130" s="4"/>
      <c r="O130" s="5"/>
    </row>
    <row r="131" spans="1:15" x14ac:dyDescent="0.3">
      <c r="A131" s="12" t="s">
        <v>286</v>
      </c>
      <c r="B131" s="21">
        <v>64220.87335894569</v>
      </c>
      <c r="C131" s="21">
        <v>23508.889750643786</v>
      </c>
      <c r="D131" s="21">
        <f t="shared" si="21"/>
        <v>40711.983608301904</v>
      </c>
      <c r="E131" s="15">
        <f t="shared" si="22"/>
        <v>0.6339369348148377</v>
      </c>
      <c r="F131" s="37"/>
      <c r="G131" s="21">
        <v>25154.731565615613</v>
      </c>
      <c r="H131" s="21">
        <f t="shared" si="23"/>
        <v>-8142.3967216603805</v>
      </c>
      <c r="I131" s="21">
        <f t="shared" si="24"/>
        <v>17012.334843955232</v>
      </c>
      <c r="J131" s="21">
        <f t="shared" si="25"/>
        <v>32569.586886641522</v>
      </c>
      <c r="K131" s="34"/>
      <c r="L131" s="21">
        <f>VLOOKUP(A131,'2018-19 TITLE IV-A'!$1:$1048576,2,0)</f>
        <v>14045</v>
      </c>
      <c r="N131" s="4"/>
      <c r="O131" s="5"/>
    </row>
    <row r="132" spans="1:15" x14ac:dyDescent="0.3">
      <c r="A132" s="12" t="s">
        <v>287</v>
      </c>
      <c r="B132" s="21">
        <v>53730.101836454414</v>
      </c>
      <c r="C132" s="21">
        <v>34918.490477121246</v>
      </c>
      <c r="D132" s="21">
        <f t="shared" si="21"/>
        <v>18811.611359333168</v>
      </c>
      <c r="E132" s="15">
        <f t="shared" si="22"/>
        <v>0.35011307844888545</v>
      </c>
      <c r="F132" s="37"/>
      <c r="G132" s="21">
        <v>31943.528107421582</v>
      </c>
      <c r="H132" s="21">
        <f t="shared" si="23"/>
        <v>-3762.3222718666339</v>
      </c>
      <c r="I132" s="21">
        <f t="shared" si="24"/>
        <v>28181.205835554949</v>
      </c>
      <c r="J132" s="21">
        <f t="shared" si="25"/>
        <v>15049.289087466535</v>
      </c>
      <c r="K132" s="34"/>
      <c r="L132" s="21">
        <f>VLOOKUP(A132,'2018-19 TITLE IV-A'!$1:$1048576,2,0)</f>
        <v>14732</v>
      </c>
      <c r="N132" s="4"/>
      <c r="O132" s="5"/>
    </row>
    <row r="133" spans="1:15" x14ac:dyDescent="0.3">
      <c r="A133" s="12" t="s">
        <v>288</v>
      </c>
      <c r="B133" s="21">
        <v>53081.738145064854</v>
      </c>
      <c r="C133" s="21">
        <v>28944.920548961047</v>
      </c>
      <c r="D133" s="21">
        <f t="shared" si="21"/>
        <v>24136.817596103807</v>
      </c>
      <c r="E133" s="15">
        <f t="shared" si="22"/>
        <v>0.45471038514491202</v>
      </c>
      <c r="F133" s="37"/>
      <c r="G133" s="21">
        <v>25389.334015875407</v>
      </c>
      <c r="H133" s="21">
        <f t="shared" si="23"/>
        <v>-4827.3635192207612</v>
      </c>
      <c r="I133" s="21">
        <f t="shared" si="24"/>
        <v>20561.970496654645</v>
      </c>
      <c r="J133" s="21">
        <f t="shared" si="25"/>
        <v>19309.454076883045</v>
      </c>
      <c r="K133" s="34"/>
      <c r="L133" s="21">
        <f>VLOOKUP(A133,'2018-19 TITLE IV-A'!$1:$1048576,2,0)</f>
        <v>10790</v>
      </c>
      <c r="N133" s="4"/>
      <c r="O133" s="5"/>
    </row>
    <row r="134" spans="1:15" x14ac:dyDescent="0.3">
      <c r="A134" s="12" t="s">
        <v>289</v>
      </c>
      <c r="B134" s="21">
        <v>53291.428088762899</v>
      </c>
      <c r="C134" s="21">
        <v>32733.934879937951</v>
      </c>
      <c r="D134" s="21">
        <f t="shared" si="21"/>
        <v>20557.493208824948</v>
      </c>
      <c r="E134" s="15">
        <f t="shared" si="22"/>
        <v>0.38575609523137788</v>
      </c>
      <c r="F134" s="37"/>
      <c r="G134" s="21">
        <v>30215.034315591536</v>
      </c>
      <c r="H134" s="21">
        <f t="shared" si="23"/>
        <v>-4111.4986417649898</v>
      </c>
      <c r="I134" s="21">
        <f t="shared" si="24"/>
        <v>26103.535673826547</v>
      </c>
      <c r="J134" s="21">
        <f t="shared" si="25"/>
        <v>16445.994567059959</v>
      </c>
      <c r="K134" s="34"/>
      <c r="L134" s="21">
        <f>VLOOKUP(A134,'2018-19 TITLE IV-A'!$1:$1048576,2,0)</f>
        <v>12276</v>
      </c>
      <c r="N134" s="4"/>
      <c r="O134" s="5"/>
    </row>
    <row r="135" spans="1:15" x14ac:dyDescent="0.3">
      <c r="A135" s="12" t="s">
        <v>290</v>
      </c>
      <c r="B135" s="21">
        <v>52951.930084680345</v>
      </c>
      <c r="C135" s="21">
        <v>26599.34024883249</v>
      </c>
      <c r="D135" s="21">
        <f t="shared" si="21"/>
        <v>26352.589835847855</v>
      </c>
      <c r="E135" s="15">
        <f t="shared" si="22"/>
        <v>0.49767005270072279</v>
      </c>
      <c r="F135" s="37"/>
      <c r="G135" s="21">
        <v>27662.614239046216</v>
      </c>
      <c r="H135" s="21">
        <f t="shared" si="23"/>
        <v>-5270.5179671695714</v>
      </c>
      <c r="I135" s="21">
        <f t="shared" si="24"/>
        <v>22392.096271876646</v>
      </c>
      <c r="J135" s="21">
        <f t="shared" si="25"/>
        <v>21082.071868678286</v>
      </c>
      <c r="K135" s="34"/>
      <c r="L135" s="21">
        <f>VLOOKUP(A135,'2018-19 TITLE IV-A'!$1:$1048576,2,0)</f>
        <v>11803</v>
      </c>
      <c r="N135" s="4"/>
      <c r="O135" s="5"/>
    </row>
    <row r="136" spans="1:15" x14ac:dyDescent="0.3">
      <c r="A136" s="12" t="s">
        <v>291</v>
      </c>
      <c r="B136" s="21">
        <v>52822.122024295844</v>
      </c>
      <c r="C136" s="21">
        <v>24253.75994870393</v>
      </c>
      <c r="D136" s="21">
        <f t="shared" si="21"/>
        <v>28568.362075591915</v>
      </c>
      <c r="E136" s="15">
        <f t="shared" si="22"/>
        <v>0.54084086327413594</v>
      </c>
      <c r="F136" s="37"/>
      <c r="G136" s="21">
        <v>25492.664935110446</v>
      </c>
      <c r="H136" s="21">
        <f t="shared" si="23"/>
        <v>-5713.6724151183826</v>
      </c>
      <c r="I136" s="21">
        <f t="shared" si="24"/>
        <v>19778.992519992062</v>
      </c>
      <c r="J136" s="21">
        <f t="shared" si="25"/>
        <v>22854.68966047353</v>
      </c>
      <c r="K136" s="34"/>
      <c r="L136" s="21">
        <f>VLOOKUP(A136,'2018-19 TITLE IV-A'!$1:$1048576,2,0)</f>
        <v>10000</v>
      </c>
      <c r="N136" s="4"/>
      <c r="O136" s="5"/>
    </row>
    <row r="137" spans="1:15" x14ac:dyDescent="0.3">
      <c r="A137" s="12" t="s">
        <v>292</v>
      </c>
      <c r="B137" s="21">
        <v>53819.96895518215</v>
      </c>
      <c r="C137" s="21">
        <v>36542.353761825638</v>
      </c>
      <c r="D137" s="21">
        <f t="shared" si="21"/>
        <v>17277.615193356512</v>
      </c>
      <c r="E137" s="15">
        <f t="shared" si="22"/>
        <v>0.32102610850155289</v>
      </c>
      <c r="F137" s="37"/>
      <c r="G137" s="21">
        <v>38180.134161823516</v>
      </c>
      <c r="H137" s="21">
        <f t="shared" si="23"/>
        <v>-3455.5230386713024</v>
      </c>
      <c r="I137" s="21">
        <f t="shared" si="24"/>
        <v>34724.611123152215</v>
      </c>
      <c r="J137" s="21">
        <f t="shared" si="25"/>
        <v>13822.09215468521</v>
      </c>
      <c r="K137" s="34"/>
      <c r="L137" s="21">
        <f>VLOOKUP(A137,'2018-19 TITLE IV-A'!$1:$1048576,2,0)</f>
        <v>15254</v>
      </c>
      <c r="N137" s="4"/>
      <c r="O137" s="5"/>
    </row>
    <row r="138" spans="1:15" x14ac:dyDescent="0.3">
      <c r="A138" s="12" t="s">
        <v>293</v>
      </c>
      <c r="B138" s="21">
        <v>41183.725039705358</v>
      </c>
      <c r="C138" s="21">
        <v>20668.32805421904</v>
      </c>
      <c r="D138" s="21">
        <f t="shared" si="21"/>
        <v>20515.396985486317</v>
      </c>
      <c r="E138" s="15">
        <f t="shared" si="22"/>
        <v>0.49814330699098636</v>
      </c>
      <c r="F138" s="37"/>
      <c r="G138" s="21">
        <v>24026.410985539213</v>
      </c>
      <c r="H138" s="21">
        <f t="shared" si="23"/>
        <v>-4103.0793970972636</v>
      </c>
      <c r="I138" s="21">
        <f t="shared" si="24"/>
        <v>19923.33158844195</v>
      </c>
      <c r="J138" s="21">
        <f t="shared" si="25"/>
        <v>16412.317588389054</v>
      </c>
      <c r="K138" s="34"/>
      <c r="L138" s="21">
        <f>VLOOKUP(A138,'2018-19 TITLE IV-A'!$1:$1048576,2,0)</f>
        <v>10000</v>
      </c>
      <c r="N138" s="4"/>
      <c r="O138" s="5"/>
    </row>
    <row r="139" spans="1:15" x14ac:dyDescent="0.3">
      <c r="A139" s="12" t="s">
        <v>294</v>
      </c>
      <c r="B139" s="21">
        <v>36848.605266193546</v>
      </c>
      <c r="C139" s="21">
        <v>14110.747282872744</v>
      </c>
      <c r="D139" s="21">
        <f t="shared" si="21"/>
        <v>22737.857983320802</v>
      </c>
      <c r="E139" s="15">
        <f t="shared" si="22"/>
        <v>0.61706156363485121</v>
      </c>
      <c r="F139" s="37"/>
      <c r="G139" s="21">
        <v>15256.671779401076</v>
      </c>
      <c r="H139" s="21">
        <f t="shared" si="23"/>
        <v>-4547.5715966641601</v>
      </c>
      <c r="I139" s="21">
        <f t="shared" si="24"/>
        <v>10709.100182736916</v>
      </c>
      <c r="J139" s="21">
        <f t="shared" si="25"/>
        <v>18190.28638665664</v>
      </c>
      <c r="K139" s="34"/>
      <c r="L139" s="21">
        <f>VLOOKUP(A139,'2018-19 TITLE IV-A'!$1:$1048576,2,0)</f>
        <v>10000</v>
      </c>
      <c r="N139" s="4"/>
      <c r="O139" s="5"/>
    </row>
    <row r="140" spans="1:15" x14ac:dyDescent="0.3">
      <c r="A140" s="12" t="s">
        <v>295</v>
      </c>
      <c r="B140" s="21">
        <v>52012.979650479749</v>
      </c>
      <c r="C140" s="21">
        <v>6761.8246001231455</v>
      </c>
      <c r="D140" s="21">
        <f t="shared" si="21"/>
        <v>45251.155050356603</v>
      </c>
      <c r="E140" s="15">
        <f t="shared" si="22"/>
        <v>0.86999736132092986</v>
      </c>
      <c r="F140" s="37"/>
      <c r="G140" s="21">
        <v>10518.937429262111</v>
      </c>
      <c r="H140" s="22">
        <v>-8519</v>
      </c>
      <c r="I140" s="22">
        <f t="shared" si="24"/>
        <v>1999.9374292621105</v>
      </c>
      <c r="J140" s="21">
        <f t="shared" si="25"/>
        <v>36732.155050356603</v>
      </c>
      <c r="K140" s="34"/>
      <c r="L140" s="21">
        <f>VLOOKUP(A140,'2018-19 TITLE IV-A'!$1:$1048576,2,0)</f>
        <v>10000</v>
      </c>
      <c r="N140" s="4"/>
      <c r="O140" s="5"/>
    </row>
    <row r="141" spans="1:15" x14ac:dyDescent="0.3">
      <c r="A141" s="12" t="s">
        <v>296</v>
      </c>
      <c r="B141" s="21">
        <v>55951.734754822181</v>
      </c>
      <c r="C141" s="21">
        <v>31996.727293399395</v>
      </c>
      <c r="D141" s="21">
        <f t="shared" si="21"/>
        <v>23955.007461422785</v>
      </c>
      <c r="E141" s="15">
        <f t="shared" si="22"/>
        <v>0.42813699282770196</v>
      </c>
      <c r="F141" s="37"/>
      <c r="G141" s="21">
        <v>36545.151333951027</v>
      </c>
      <c r="H141" s="21">
        <f t="shared" ref="H141:H148" si="26">-D141/5</f>
        <v>-4791.0014922845567</v>
      </c>
      <c r="I141" s="21">
        <f t="shared" si="24"/>
        <v>31754.149841666469</v>
      </c>
      <c r="J141" s="21">
        <f t="shared" si="25"/>
        <v>19164.005969138227</v>
      </c>
      <c r="K141" s="34"/>
      <c r="L141" s="21">
        <f>VLOOKUP(A141,'2018-19 TITLE IV-A'!$1:$1048576,2,0)</f>
        <v>15195</v>
      </c>
      <c r="N141" s="4"/>
      <c r="O141" s="5"/>
    </row>
    <row r="142" spans="1:15" x14ac:dyDescent="0.3">
      <c r="A142" s="12" t="s">
        <v>297</v>
      </c>
      <c r="B142" s="21">
        <v>148242.82776971409</v>
      </c>
      <c r="C142" s="21">
        <v>68902.309923013338</v>
      </c>
      <c r="D142" s="21">
        <f t="shared" si="21"/>
        <v>79340.51784670075</v>
      </c>
      <c r="E142" s="15">
        <f t="shared" si="22"/>
        <v>0.53520645174113424</v>
      </c>
      <c r="F142" s="37"/>
      <c r="G142" s="21">
        <v>68342.47648845322</v>
      </c>
      <c r="H142" s="21">
        <f t="shared" si="26"/>
        <v>-15868.10356934015</v>
      </c>
      <c r="I142" s="21">
        <f t="shared" si="24"/>
        <v>52474.37291911307</v>
      </c>
      <c r="J142" s="21">
        <f t="shared" si="25"/>
        <v>63472.4142773606</v>
      </c>
      <c r="K142" s="34"/>
      <c r="L142" s="21">
        <f>VLOOKUP(A142,'2018-19 TITLE IV-A'!$1:$1048576,2,0)</f>
        <v>29646</v>
      </c>
      <c r="N142" s="4"/>
      <c r="O142" s="5"/>
    </row>
    <row r="143" spans="1:15" x14ac:dyDescent="0.3">
      <c r="A143" s="12" t="s">
        <v>298</v>
      </c>
      <c r="B143" s="21">
        <v>38772.710953734408</v>
      </c>
      <c r="C143" s="21">
        <v>23039.101200917376</v>
      </c>
      <c r="D143" s="21">
        <f t="shared" si="21"/>
        <v>15733.609752817032</v>
      </c>
      <c r="E143" s="15">
        <f t="shared" si="22"/>
        <v>0.40579080920060462</v>
      </c>
      <c r="F143" s="37"/>
      <c r="G143" s="21">
        <v>19349.444494602496</v>
      </c>
      <c r="H143" s="21">
        <f t="shared" si="26"/>
        <v>-3146.7219505634066</v>
      </c>
      <c r="I143" s="21">
        <f t="shared" si="24"/>
        <v>16202.72254403909</v>
      </c>
      <c r="J143" s="21">
        <f t="shared" si="25"/>
        <v>12586.887802253626</v>
      </c>
      <c r="K143" s="34"/>
      <c r="L143" s="21">
        <f>VLOOKUP(A143,'2018-19 TITLE IV-A'!$1:$1048576,2,0)</f>
        <v>10000</v>
      </c>
      <c r="N143" s="4"/>
      <c r="O143" s="5"/>
    </row>
    <row r="144" spans="1:15" x14ac:dyDescent="0.3">
      <c r="A144" s="12" t="s">
        <v>299</v>
      </c>
      <c r="B144" s="21">
        <v>101178.97790942888</v>
      </c>
      <c r="C144" s="21">
        <v>36727.193039691709</v>
      </c>
      <c r="D144" s="21">
        <f t="shared" si="21"/>
        <v>64451.784869737174</v>
      </c>
      <c r="E144" s="15">
        <f t="shared" si="22"/>
        <v>0.63700766899851147</v>
      </c>
      <c r="F144" s="37"/>
      <c r="G144" s="21">
        <v>39382.350301458137</v>
      </c>
      <c r="H144" s="21">
        <f t="shared" si="26"/>
        <v>-12890.356973947435</v>
      </c>
      <c r="I144" s="21">
        <f t="shared" si="24"/>
        <v>26491.993327510703</v>
      </c>
      <c r="J144" s="21">
        <f t="shared" si="25"/>
        <v>51561.42789578974</v>
      </c>
      <c r="K144" s="34"/>
      <c r="L144" s="21">
        <f>VLOOKUP(A144,'2018-19 TITLE IV-A'!$1:$1048576,2,0)</f>
        <v>15318</v>
      </c>
      <c r="N144" s="4"/>
      <c r="O144" s="5"/>
    </row>
    <row r="145" spans="1:15" x14ac:dyDescent="0.3">
      <c r="A145" s="12" t="s">
        <v>300</v>
      </c>
      <c r="B145" s="21">
        <v>69633.383641390887</v>
      </c>
      <c r="C145" s="21">
        <v>40921.332579718844</v>
      </c>
      <c r="D145" s="21">
        <f>IF((C145-B145)&gt;0,0,(B145-C145))</f>
        <v>28712.051061672042</v>
      </c>
      <c r="E145" s="15">
        <f>D145/B145</f>
        <v>0.41233169437145184</v>
      </c>
      <c r="F145" s="37"/>
      <c r="G145" s="21">
        <v>35497.007776432351</v>
      </c>
      <c r="H145" s="21">
        <f t="shared" si="26"/>
        <v>-5742.4102123344082</v>
      </c>
      <c r="I145" s="21">
        <f t="shared" si="24"/>
        <v>29754.597564097941</v>
      </c>
      <c r="J145" s="21">
        <f t="shared" si="25"/>
        <v>22969.640849337633</v>
      </c>
      <c r="K145" s="34"/>
      <c r="L145" s="21">
        <f>VLOOKUP(A145,'2018-19 TITLE IV-A'!$1:$1048576,2,0)</f>
        <v>18581</v>
      </c>
      <c r="N145" s="4"/>
      <c r="O145" s="5"/>
    </row>
    <row r="146" spans="1:15" x14ac:dyDescent="0.3">
      <c r="A146" s="12" t="s">
        <v>301</v>
      </c>
      <c r="B146" s="21">
        <v>101886.23809750417</v>
      </c>
      <c r="C146" s="21">
        <v>35151.841132264279</v>
      </c>
      <c r="D146" s="21">
        <f>IF((C146-B146)&gt;0,0,(B146-C146))</f>
        <v>66734.396965239896</v>
      </c>
      <c r="E146" s="15">
        <f>D146/B146</f>
        <v>0.65498931172015307</v>
      </c>
      <c r="F146" s="37"/>
      <c r="G146" s="21">
        <v>42825.294903229485</v>
      </c>
      <c r="H146" s="21">
        <f t="shared" si="26"/>
        <v>-13346.879393047979</v>
      </c>
      <c r="I146" s="21">
        <f t="shared" si="24"/>
        <v>29478.415510181505</v>
      </c>
      <c r="J146" s="21">
        <f t="shared" si="25"/>
        <v>53387.517572191915</v>
      </c>
      <c r="K146" s="34"/>
      <c r="L146" s="21">
        <f>VLOOKUP(A146,'2018-19 TITLE IV-A'!$1:$1048576,2,0)</f>
        <v>14220</v>
      </c>
      <c r="N146" s="4"/>
      <c r="O146" s="5"/>
    </row>
    <row r="147" spans="1:15" x14ac:dyDescent="0.3">
      <c r="A147" s="12" t="s">
        <v>302</v>
      </c>
      <c r="B147" s="21">
        <v>178878.23801130833</v>
      </c>
      <c r="C147" s="21">
        <v>120037.82368426266</v>
      </c>
      <c r="D147" s="21">
        <f>IF((C147-B147)&gt;0,0,(B147-C147))</f>
        <v>58840.41432704567</v>
      </c>
      <c r="E147" s="15">
        <f>D147/B147</f>
        <v>0.32894115562188114</v>
      </c>
      <c r="F147" s="37"/>
      <c r="G147" s="21">
        <v>111699.45398576857</v>
      </c>
      <c r="H147" s="21">
        <f t="shared" si="26"/>
        <v>-11768.082865409135</v>
      </c>
      <c r="I147" s="21">
        <f t="shared" si="24"/>
        <v>99931.371120359443</v>
      </c>
      <c r="J147" s="21">
        <f t="shared" si="25"/>
        <v>47072.331461636539</v>
      </c>
      <c r="K147" s="34"/>
      <c r="L147" s="21">
        <f>VLOOKUP(A147,'2018-19 TITLE IV-A'!$1:$1048576,2,0)</f>
        <v>52291</v>
      </c>
      <c r="N147" s="4"/>
      <c r="O147" s="5"/>
    </row>
    <row r="148" spans="1:15" x14ac:dyDescent="0.3">
      <c r="A148" s="12" t="s">
        <v>303</v>
      </c>
      <c r="B148" s="21">
        <v>154707.68351126704</v>
      </c>
      <c r="C148" s="21">
        <v>53651.26950848561</v>
      </c>
      <c r="D148" s="21">
        <f>IF((C148-B148)&gt;0,0,(B148-C148))</f>
        <v>101056.41400278143</v>
      </c>
      <c r="E148" s="15">
        <f>D148/B148</f>
        <v>0.65320875931428257</v>
      </c>
      <c r="F148" s="37"/>
      <c r="G148" s="21">
        <v>52941.066286244888</v>
      </c>
      <c r="H148" s="21">
        <f t="shared" si="26"/>
        <v>-20211.282800556284</v>
      </c>
      <c r="I148" s="21">
        <f t="shared" si="24"/>
        <v>32729.783485688604</v>
      </c>
      <c r="J148" s="21">
        <f t="shared" si="25"/>
        <v>80845.131202225137</v>
      </c>
      <c r="K148" s="34"/>
      <c r="L148" s="21">
        <f>VLOOKUP(A148,'2018-19 TITLE IV-A'!$1:$1048576,2,0)</f>
        <v>25527</v>
      </c>
      <c r="N148" s="4"/>
      <c r="O148" s="5"/>
    </row>
    <row r="149" spans="1:15" x14ac:dyDescent="0.3">
      <c r="A149" s="12" t="s">
        <v>304</v>
      </c>
      <c r="B149" s="21">
        <v>185162.00629433992</v>
      </c>
      <c r="C149" s="21">
        <v>90030.393555360977</v>
      </c>
      <c r="D149" s="21">
        <f t="shared" ref="D149:D159" si="27">IF((C149-B149)&gt;0,0,(B149-C149))</f>
        <v>95131.612738978947</v>
      </c>
      <c r="E149" s="15">
        <f t="shared" ref="E149:E159" si="28">D149/B149</f>
        <v>0.51377501595956165</v>
      </c>
      <c r="F149" s="37"/>
      <c r="G149" s="21">
        <v>87940.316187619304</v>
      </c>
      <c r="H149" s="21">
        <f t="shared" ref="H149:H159" si="29">-D149/5</f>
        <v>-19026.322547795789</v>
      </c>
      <c r="I149" s="21">
        <f t="shared" si="24"/>
        <v>68913.993639823515</v>
      </c>
      <c r="J149" s="21">
        <f t="shared" si="25"/>
        <v>76105.290191183158</v>
      </c>
      <c r="K149" s="34"/>
      <c r="L149" s="21">
        <f>VLOOKUP(A149,'2018-19 TITLE IV-A'!$1:$1048576,2,0)</f>
        <v>38592</v>
      </c>
      <c r="N149" s="4"/>
      <c r="O149" s="5"/>
    </row>
    <row r="150" spans="1:15" x14ac:dyDescent="0.3">
      <c r="A150" s="12" t="s">
        <v>305</v>
      </c>
      <c r="B150" s="21">
        <v>160021.35635536973</v>
      </c>
      <c r="C150" s="21">
        <v>77890.917157724121</v>
      </c>
      <c r="D150" s="21">
        <f t="shared" si="27"/>
        <v>82130.43919764561</v>
      </c>
      <c r="E150" s="15">
        <f t="shared" si="28"/>
        <v>0.51324673823694666</v>
      </c>
      <c r="F150" s="37"/>
      <c r="G150" s="21">
        <v>80365.019568790391</v>
      </c>
      <c r="H150" s="21">
        <f t="shared" si="29"/>
        <v>-16426.087839529122</v>
      </c>
      <c r="I150" s="21">
        <f t="shared" si="24"/>
        <v>63938.931729261269</v>
      </c>
      <c r="J150" s="21">
        <f t="shared" si="25"/>
        <v>65704.351358116488</v>
      </c>
      <c r="K150" s="34"/>
      <c r="L150" s="21">
        <f>VLOOKUP(A150,'2018-19 TITLE IV-A'!$1:$1048576,2,0)</f>
        <v>33722</v>
      </c>
      <c r="N150" s="4"/>
      <c r="O150" s="5"/>
    </row>
    <row r="151" spans="1:15" x14ac:dyDescent="0.3">
      <c r="A151" s="12" t="s">
        <v>306</v>
      </c>
      <c r="B151" s="21">
        <v>147784.52185646063</v>
      </c>
      <c r="C151" s="21">
        <v>69234.061604359245</v>
      </c>
      <c r="D151" s="21">
        <f t="shared" si="27"/>
        <v>78550.460252101388</v>
      </c>
      <c r="E151" s="15">
        <f t="shared" si="28"/>
        <v>0.53152021108405023</v>
      </c>
      <c r="F151" s="37"/>
      <c r="G151" s="21">
        <v>76945.514140351181</v>
      </c>
      <c r="H151" s="21">
        <f t="shared" si="29"/>
        <v>-15710.092050420277</v>
      </c>
      <c r="I151" s="21">
        <f t="shared" si="24"/>
        <v>61235.4220899309</v>
      </c>
      <c r="J151" s="21">
        <f t="shared" si="25"/>
        <v>62840.368201681107</v>
      </c>
      <c r="K151" s="34"/>
      <c r="L151" s="21">
        <f>VLOOKUP(A151,'2018-19 TITLE IV-A'!$1:$1048576,2,0)</f>
        <v>30618</v>
      </c>
      <c r="N151" s="4"/>
      <c r="O151" s="5"/>
    </row>
    <row r="152" spans="1:15" x14ac:dyDescent="0.3">
      <c r="A152" s="12" t="s">
        <v>307</v>
      </c>
      <c r="B152" s="21">
        <v>81270.427404915448</v>
      </c>
      <c r="C152" s="21">
        <v>32998.10132923854</v>
      </c>
      <c r="D152" s="21">
        <f t="shared" si="27"/>
        <v>48272.326075676909</v>
      </c>
      <c r="E152" s="15">
        <f t="shared" si="28"/>
        <v>0.59397160341200905</v>
      </c>
      <c r="F152" s="37"/>
      <c r="G152" s="21">
        <v>35167.515467209618</v>
      </c>
      <c r="H152" s="21">
        <f t="shared" si="29"/>
        <v>-9654.4652151353821</v>
      </c>
      <c r="I152" s="21">
        <f t="shared" si="24"/>
        <v>25513.050252074238</v>
      </c>
      <c r="J152" s="21">
        <f t="shared" si="25"/>
        <v>38617.860860541528</v>
      </c>
      <c r="K152" s="34"/>
      <c r="L152" s="21">
        <f>VLOOKUP(A152,'2018-19 TITLE IV-A'!$1:$1048576,2,0)</f>
        <v>12966</v>
      </c>
      <c r="N152" s="4"/>
      <c r="O152" s="5"/>
    </row>
    <row r="153" spans="1:15" x14ac:dyDescent="0.3">
      <c r="A153" s="12" t="s">
        <v>308</v>
      </c>
      <c r="B153" s="21">
        <v>58201.970158366603</v>
      </c>
      <c r="C153" s="21">
        <v>18107.588726280479</v>
      </c>
      <c r="D153" s="21">
        <f t="shared" si="27"/>
        <v>40094.381432086127</v>
      </c>
      <c r="E153" s="15">
        <f t="shared" si="28"/>
        <v>0.68888357770346909</v>
      </c>
      <c r="F153" s="37"/>
      <c r="G153" s="21">
        <v>21740.290789211504</v>
      </c>
      <c r="H153" s="21">
        <f t="shared" si="29"/>
        <v>-8018.8762864172259</v>
      </c>
      <c r="I153" s="21">
        <f t="shared" si="24"/>
        <v>13721.414502794278</v>
      </c>
      <c r="J153" s="21">
        <f t="shared" si="25"/>
        <v>32075.505145668903</v>
      </c>
      <c r="K153" s="34"/>
      <c r="L153" s="21">
        <f>VLOOKUP(A153,'2018-19 TITLE IV-A'!$1:$1048576,2,0)</f>
        <v>11392</v>
      </c>
      <c r="N153" s="4"/>
      <c r="O153" s="5"/>
    </row>
    <row r="154" spans="1:15" x14ac:dyDescent="0.3">
      <c r="A154" s="12" t="s">
        <v>309</v>
      </c>
      <c r="B154" s="21">
        <v>53519.058671690444</v>
      </c>
      <c r="C154" s="21">
        <v>19620.813001179158</v>
      </c>
      <c r="D154" s="21">
        <f t="shared" si="27"/>
        <v>33898.245670511285</v>
      </c>
      <c r="E154" s="15">
        <f t="shared" si="28"/>
        <v>0.63338643301740605</v>
      </c>
      <c r="F154" s="37"/>
      <c r="G154" s="21">
        <v>18159.017614952303</v>
      </c>
      <c r="H154" s="21">
        <f t="shared" si="29"/>
        <v>-6779.6491341022574</v>
      </c>
      <c r="I154" s="21">
        <f t="shared" si="24"/>
        <v>11379.368480850046</v>
      </c>
      <c r="J154" s="21">
        <f t="shared" si="25"/>
        <v>27118.59653640903</v>
      </c>
      <c r="K154" s="34"/>
      <c r="L154" s="21">
        <f>VLOOKUP(A154,'2018-19 TITLE IV-A'!$1:$1048576,2,0)</f>
        <v>10303</v>
      </c>
      <c r="N154" s="4"/>
      <c r="O154" s="5"/>
    </row>
    <row r="155" spans="1:15" x14ac:dyDescent="0.3">
      <c r="A155" s="12" t="s">
        <v>310</v>
      </c>
      <c r="B155" s="21">
        <v>179389.35092645086</v>
      </c>
      <c r="C155" s="21">
        <v>60368.166014985778</v>
      </c>
      <c r="D155" s="21">
        <f t="shared" si="27"/>
        <v>119021.18491146508</v>
      </c>
      <c r="E155" s="15">
        <f t="shared" si="28"/>
        <v>0.66347965638307838</v>
      </c>
      <c r="F155" s="37"/>
      <c r="G155" s="21">
        <v>57603.734581429075</v>
      </c>
      <c r="H155" s="21">
        <f t="shared" si="29"/>
        <v>-23804.236982293016</v>
      </c>
      <c r="I155" s="21">
        <f t="shared" si="24"/>
        <v>33799.497599136055</v>
      </c>
      <c r="J155" s="21">
        <f t="shared" si="25"/>
        <v>95216.947929172064</v>
      </c>
      <c r="K155" s="34"/>
      <c r="L155" s="21">
        <f>VLOOKUP(A155,'2018-19 TITLE IV-A'!$1:$1048576,2,0)</f>
        <v>29843</v>
      </c>
      <c r="N155" s="4"/>
      <c r="O155" s="5"/>
    </row>
    <row r="156" spans="1:15" x14ac:dyDescent="0.3">
      <c r="A156" s="12" t="s">
        <v>311</v>
      </c>
      <c r="B156" s="21">
        <v>124326.30212349183</v>
      </c>
      <c r="C156" s="21">
        <v>44429.642314774217</v>
      </c>
      <c r="D156" s="21">
        <f t="shared" si="27"/>
        <v>79896.65980871761</v>
      </c>
      <c r="E156" s="15">
        <f t="shared" si="28"/>
        <v>0.64263682297376801</v>
      </c>
      <c r="F156" s="37"/>
      <c r="G156" s="21">
        <v>44088.733452401117</v>
      </c>
      <c r="H156" s="21">
        <f t="shared" si="29"/>
        <v>-15979.331961743523</v>
      </c>
      <c r="I156" s="21">
        <f t="shared" si="24"/>
        <v>28109.401490657594</v>
      </c>
      <c r="J156" s="21">
        <f t="shared" si="25"/>
        <v>63917.327846974091</v>
      </c>
      <c r="K156" s="34"/>
      <c r="L156" s="21">
        <f>VLOOKUP(A156,'2018-19 TITLE IV-A'!$1:$1048576,2,0)</f>
        <v>25125</v>
      </c>
      <c r="N156" s="4"/>
      <c r="O156" s="5"/>
    </row>
    <row r="157" spans="1:15" x14ac:dyDescent="0.3">
      <c r="A157" s="12" t="s">
        <v>312</v>
      </c>
      <c r="B157" s="21">
        <v>122263.07975068523</v>
      </c>
      <c r="C157" s="21">
        <v>38729.610415227573</v>
      </c>
      <c r="D157" s="21">
        <f t="shared" si="27"/>
        <v>83533.469335457659</v>
      </c>
      <c r="E157" s="15">
        <f t="shared" si="28"/>
        <v>0.68322726293003833</v>
      </c>
      <c r="F157" s="37"/>
      <c r="G157" s="21">
        <v>40060.823948768433</v>
      </c>
      <c r="H157" s="21">
        <f t="shared" si="29"/>
        <v>-16706.693867091533</v>
      </c>
      <c r="I157" s="21">
        <f t="shared" si="24"/>
        <v>23354.1300816769</v>
      </c>
      <c r="J157" s="21">
        <f t="shared" si="25"/>
        <v>66826.775468366133</v>
      </c>
      <c r="K157" s="34"/>
      <c r="L157" s="21">
        <f>VLOOKUP(A157,'2018-19 TITLE IV-A'!$1:$1048576,2,0)</f>
        <v>19694</v>
      </c>
      <c r="N157" s="4"/>
      <c r="O157" s="5"/>
    </row>
    <row r="158" spans="1:15" x14ac:dyDescent="0.3">
      <c r="A158" s="12" t="s">
        <v>313</v>
      </c>
      <c r="B158" s="21">
        <v>188456.63175317683</v>
      </c>
      <c r="C158" s="21">
        <v>60560.337208231023</v>
      </c>
      <c r="D158" s="21">
        <f t="shared" si="27"/>
        <v>127896.29454494581</v>
      </c>
      <c r="E158" s="15">
        <f t="shared" si="28"/>
        <v>0.67865106871087777</v>
      </c>
      <c r="F158" s="37"/>
      <c r="G158" s="21">
        <v>63565.004106298817</v>
      </c>
      <c r="H158" s="21">
        <f t="shared" si="29"/>
        <v>-25579.258908989163</v>
      </c>
      <c r="I158" s="21">
        <f t="shared" si="24"/>
        <v>37985.745197309654</v>
      </c>
      <c r="J158" s="21">
        <f t="shared" si="25"/>
        <v>102317.03563595665</v>
      </c>
      <c r="K158" s="34"/>
      <c r="L158" s="21">
        <f>VLOOKUP(A158,'2018-19 TITLE IV-A'!$1:$1048576,2,0)</f>
        <v>29535</v>
      </c>
      <c r="N158" s="4"/>
      <c r="O158" s="5"/>
    </row>
    <row r="159" spans="1:15" x14ac:dyDescent="0.3">
      <c r="A159" s="12" t="s">
        <v>314</v>
      </c>
      <c r="B159" s="21">
        <v>23058.472011134647</v>
      </c>
      <c r="C159" s="21">
        <v>14710.083349102015</v>
      </c>
      <c r="D159" s="21">
        <f t="shared" si="27"/>
        <v>8348.3886620326321</v>
      </c>
      <c r="E159" s="15">
        <f t="shared" si="28"/>
        <v>0.36205298677212</v>
      </c>
      <c r="F159" s="37"/>
      <c r="G159" s="21">
        <v>25425.954954716861</v>
      </c>
      <c r="H159" s="21">
        <f t="shared" si="29"/>
        <v>-1669.6777324065265</v>
      </c>
      <c r="I159" s="21">
        <f t="shared" si="24"/>
        <v>23756.277222310335</v>
      </c>
      <c r="J159" s="21">
        <f t="shared" si="25"/>
        <v>6678.710929626106</v>
      </c>
      <c r="K159" s="34"/>
      <c r="L159" s="21">
        <f>VLOOKUP(A159,'2018-19 TITLE IV-A'!$1:$1048576,2,0)</f>
        <v>10000</v>
      </c>
      <c r="N159" s="4"/>
      <c r="O159" s="5"/>
    </row>
    <row r="160" spans="1:15" x14ac:dyDescent="0.3">
      <c r="A160" s="12" t="s">
        <v>315</v>
      </c>
      <c r="B160" s="21">
        <v>42249.777092158613</v>
      </c>
      <c r="C160" s="21">
        <v>19834.097713126568</v>
      </c>
      <c r="D160" s="21">
        <f t="shared" ref="D160:D193" si="30">IF((C160-B160)&gt;0,0,(B160-C160))</f>
        <v>22415.679379032044</v>
      </c>
      <c r="E160" s="15">
        <f t="shared" ref="E160:E193" si="31">D160/B160</f>
        <v>0.53055142350543438</v>
      </c>
      <c r="F160" s="37"/>
      <c r="G160" s="21">
        <v>18302.122376938692</v>
      </c>
      <c r="H160" s="21">
        <f t="shared" ref="H160:H185" si="32">-D160/5</f>
        <v>-4483.1358758064089</v>
      </c>
      <c r="I160" s="21">
        <f t="shared" si="24"/>
        <v>13818.986501132284</v>
      </c>
      <c r="J160" s="21">
        <f t="shared" si="25"/>
        <v>17932.543503225636</v>
      </c>
      <c r="K160" s="34"/>
      <c r="L160" s="21">
        <f>VLOOKUP(A160,'2018-19 TITLE IV-A'!$1:$1048576,2,0)</f>
        <v>10000</v>
      </c>
      <c r="N160" s="4"/>
      <c r="O160" s="5"/>
    </row>
    <row r="161" spans="1:15" x14ac:dyDescent="0.3">
      <c r="A161" s="12" t="s">
        <v>316</v>
      </c>
      <c r="B161" s="21">
        <v>34278.165718861994</v>
      </c>
      <c r="C161" s="21">
        <v>16471.818154115688</v>
      </c>
      <c r="D161" s="21">
        <f t="shared" si="30"/>
        <v>17806.347564746306</v>
      </c>
      <c r="E161" s="15">
        <f t="shared" si="31"/>
        <v>0.51946617303819553</v>
      </c>
      <c r="F161" s="37"/>
      <c r="G161" s="21">
        <v>14286.445012360075</v>
      </c>
      <c r="H161" s="21">
        <f t="shared" si="32"/>
        <v>-3561.2695129492613</v>
      </c>
      <c r="I161" s="21">
        <f t="shared" si="24"/>
        <v>10725.175499410812</v>
      </c>
      <c r="J161" s="21">
        <f t="shared" si="25"/>
        <v>14245.078051797045</v>
      </c>
      <c r="K161" s="34"/>
      <c r="L161" s="21">
        <f>VLOOKUP(A161,'2018-19 TITLE IV-A'!$1:$1048576,2,0)</f>
        <v>10000</v>
      </c>
      <c r="N161" s="4"/>
      <c r="O161" s="5"/>
    </row>
    <row r="162" spans="1:15" x14ac:dyDescent="0.3">
      <c r="A162" s="12" t="s">
        <v>317</v>
      </c>
      <c r="B162" s="21">
        <v>75859.270343536176</v>
      </c>
      <c r="C162" s="21">
        <v>27094.321645128672</v>
      </c>
      <c r="D162" s="21">
        <f t="shared" si="30"/>
        <v>48764.948698407505</v>
      </c>
      <c r="E162" s="15">
        <f t="shared" si="31"/>
        <v>0.64283440214453202</v>
      </c>
      <c r="F162" s="37"/>
      <c r="G162" s="21">
        <v>24935.254308376905</v>
      </c>
      <c r="H162" s="21">
        <f t="shared" si="32"/>
        <v>-9752.9897396815013</v>
      </c>
      <c r="I162" s="21">
        <f t="shared" si="24"/>
        <v>15182.264568695404</v>
      </c>
      <c r="J162" s="21">
        <f t="shared" si="25"/>
        <v>39011.958958726005</v>
      </c>
      <c r="K162" s="34"/>
      <c r="L162" s="21">
        <f>VLOOKUP(A162,'2018-19 TITLE IV-A'!$1:$1048576,2,0)</f>
        <v>13899</v>
      </c>
      <c r="N162" s="4"/>
      <c r="O162" s="5"/>
    </row>
    <row r="163" spans="1:15" x14ac:dyDescent="0.3">
      <c r="A163" s="12" t="s">
        <v>318</v>
      </c>
      <c r="B163" s="21">
        <v>87347.888796913772</v>
      </c>
      <c r="C163" s="21">
        <v>27973.314731772909</v>
      </c>
      <c r="D163" s="21">
        <f t="shared" si="30"/>
        <v>59374.574065140863</v>
      </c>
      <c r="E163" s="15">
        <f t="shared" si="31"/>
        <v>0.67974824443883664</v>
      </c>
      <c r="F163" s="37"/>
      <c r="G163" s="21">
        <v>26607.278464034858</v>
      </c>
      <c r="H163" s="21">
        <f t="shared" si="32"/>
        <v>-11874.914813028172</v>
      </c>
      <c r="I163" s="21">
        <f t="shared" si="24"/>
        <v>14732.363651006686</v>
      </c>
      <c r="J163" s="21">
        <f t="shared" si="25"/>
        <v>47499.659252112688</v>
      </c>
      <c r="K163" s="34"/>
      <c r="L163" s="21">
        <f>VLOOKUP(A163,'2018-19 TITLE IV-A'!$1:$1048576,2,0)</f>
        <v>10790</v>
      </c>
      <c r="N163" s="4"/>
      <c r="O163" s="5"/>
    </row>
    <row r="164" spans="1:15" x14ac:dyDescent="0.3">
      <c r="A164" s="12" t="s">
        <v>319</v>
      </c>
      <c r="B164" s="21">
        <v>77267.188536937349</v>
      </c>
      <c r="C164" s="21">
        <v>52534.84643883074</v>
      </c>
      <c r="D164" s="21">
        <f t="shared" si="30"/>
        <v>24732.342098106608</v>
      </c>
      <c r="E164" s="15">
        <f t="shared" si="31"/>
        <v>0.32008854685172589</v>
      </c>
      <c r="F164" s="37"/>
      <c r="G164" s="21">
        <v>58969.275650216121</v>
      </c>
      <c r="H164" s="21">
        <f t="shared" si="32"/>
        <v>-4946.468419621322</v>
      </c>
      <c r="I164" s="21">
        <f t="shared" si="24"/>
        <v>54022.807230594801</v>
      </c>
      <c r="J164" s="21">
        <f t="shared" si="25"/>
        <v>19785.873678485288</v>
      </c>
      <c r="K164" s="34"/>
      <c r="L164" s="21">
        <f>VLOOKUP(A164,'2018-19 TITLE IV-A'!$1:$1048576,2,0)</f>
        <v>24243</v>
      </c>
      <c r="N164" s="4"/>
      <c r="O164" s="5"/>
    </row>
    <row r="165" spans="1:15" x14ac:dyDescent="0.3">
      <c r="A165" s="12" t="s">
        <v>320</v>
      </c>
      <c r="B165" s="21">
        <v>60184.295732060222</v>
      </c>
      <c r="C165" s="21">
        <v>13732.689236254886</v>
      </c>
      <c r="D165" s="21">
        <f t="shared" si="30"/>
        <v>46451.606495805332</v>
      </c>
      <c r="E165" s="15">
        <f t="shared" si="31"/>
        <v>0.77182271439392325</v>
      </c>
      <c r="F165" s="37"/>
      <c r="G165" s="21">
        <v>15137.113942890766</v>
      </c>
      <c r="H165" s="21">
        <f t="shared" si="32"/>
        <v>-9290.3212991610671</v>
      </c>
      <c r="I165" s="21">
        <f t="shared" si="24"/>
        <v>5846.7926437296992</v>
      </c>
      <c r="J165" s="21">
        <f t="shared" si="25"/>
        <v>37161.285196644269</v>
      </c>
      <c r="K165" s="34"/>
      <c r="L165" s="21">
        <f>VLOOKUP(A165,'2018-19 TITLE IV-A'!$1:$1048576,2,0)</f>
        <v>10000</v>
      </c>
      <c r="N165" s="4"/>
      <c r="O165" s="5"/>
    </row>
    <row r="166" spans="1:15" x14ac:dyDescent="0.3">
      <c r="A166" s="12" t="s">
        <v>321</v>
      </c>
      <c r="B166" s="21">
        <v>44612.556527390996</v>
      </c>
      <c r="C166" s="21">
        <v>30947.007228354501</v>
      </c>
      <c r="D166" s="21">
        <f t="shared" si="30"/>
        <v>13665.549299036495</v>
      </c>
      <c r="E166" s="15">
        <f t="shared" si="31"/>
        <v>0.3063162114604705</v>
      </c>
      <c r="F166" s="37"/>
      <c r="G166" s="21">
        <v>29599.029967500377</v>
      </c>
      <c r="H166" s="21">
        <f t="shared" si="32"/>
        <v>-2733.109859807299</v>
      </c>
      <c r="I166" s="21">
        <f t="shared" si="24"/>
        <v>26865.920107693077</v>
      </c>
      <c r="J166" s="21">
        <f t="shared" si="25"/>
        <v>10932.439439229196</v>
      </c>
      <c r="K166" s="34"/>
      <c r="L166" s="21">
        <f>VLOOKUP(A166,'2018-19 TITLE IV-A'!$1:$1048576,2,0)</f>
        <v>12792</v>
      </c>
      <c r="N166" s="4"/>
      <c r="O166" s="5"/>
    </row>
    <row r="167" spans="1:15" x14ac:dyDescent="0.3">
      <c r="A167" s="12" t="s">
        <v>322</v>
      </c>
      <c r="B167" s="21">
        <v>49455.570085960717</v>
      </c>
      <c r="C167" s="21">
        <v>35197.816801393805</v>
      </c>
      <c r="D167" s="21">
        <f t="shared" si="30"/>
        <v>14257.753284566912</v>
      </c>
      <c r="E167" s="15">
        <f t="shared" si="31"/>
        <v>0.28829418526133532</v>
      </c>
      <c r="F167" s="37"/>
      <c r="G167" s="21">
        <v>43435.55390733447</v>
      </c>
      <c r="H167" s="21">
        <f t="shared" si="32"/>
        <v>-2851.5506569133822</v>
      </c>
      <c r="I167" s="21">
        <f t="shared" si="24"/>
        <v>40584.00325042109</v>
      </c>
      <c r="J167" s="21">
        <f t="shared" si="25"/>
        <v>11406.202627653529</v>
      </c>
      <c r="K167" s="34"/>
      <c r="L167" s="21">
        <f>VLOOKUP(A167,'2018-19 TITLE IV-A'!$1:$1048576,2,0)</f>
        <v>18465</v>
      </c>
      <c r="N167" s="4"/>
      <c r="O167" s="5"/>
    </row>
    <row r="168" spans="1:15" x14ac:dyDescent="0.3">
      <c r="A168" s="12" t="s">
        <v>323</v>
      </c>
      <c r="B168" s="21">
        <v>77384.643225042295</v>
      </c>
      <c r="C168" s="21">
        <v>34559.836981414177</v>
      </c>
      <c r="D168" s="21">
        <f t="shared" si="30"/>
        <v>42824.806243628118</v>
      </c>
      <c r="E168" s="15">
        <f t="shared" si="31"/>
        <v>0.55340186965893601</v>
      </c>
      <c r="F168" s="37"/>
      <c r="G168" s="21">
        <v>37589.310551176859</v>
      </c>
      <c r="H168" s="21">
        <f t="shared" si="32"/>
        <v>-8564.9612487256236</v>
      </c>
      <c r="I168" s="21">
        <f t="shared" si="24"/>
        <v>29024.349302451235</v>
      </c>
      <c r="J168" s="21">
        <f t="shared" si="25"/>
        <v>34259.844994902494</v>
      </c>
      <c r="K168" s="34"/>
      <c r="L168" s="21">
        <f>VLOOKUP(A168,'2018-19 TITLE IV-A'!$1:$1048576,2,0)</f>
        <v>14998</v>
      </c>
      <c r="N168" s="4"/>
      <c r="O168" s="5"/>
    </row>
    <row r="169" spans="1:15" x14ac:dyDescent="0.3">
      <c r="A169" s="12" t="s">
        <v>324</v>
      </c>
      <c r="B169" s="21">
        <v>50529.577542229279</v>
      </c>
      <c r="C169" s="21">
        <v>17281.020996709594</v>
      </c>
      <c r="D169" s="21">
        <f t="shared" si="30"/>
        <v>33248.556545519685</v>
      </c>
      <c r="E169" s="15">
        <f t="shared" si="31"/>
        <v>0.65800187064166016</v>
      </c>
      <c r="F169" s="37"/>
      <c r="G169" s="21">
        <v>19190.409981036348</v>
      </c>
      <c r="H169" s="21">
        <f t="shared" si="32"/>
        <v>-6649.7113091039373</v>
      </c>
      <c r="I169" s="21">
        <f t="shared" si="24"/>
        <v>12540.69867193241</v>
      </c>
      <c r="J169" s="21">
        <f t="shared" si="25"/>
        <v>26598.845236415749</v>
      </c>
      <c r="K169" s="34"/>
      <c r="L169" s="21">
        <f>VLOOKUP(A169,'2018-19 TITLE IV-A'!$1:$1048576,2,0)</f>
        <v>10000</v>
      </c>
      <c r="N169" s="4"/>
      <c r="O169" s="5"/>
    </row>
    <row r="170" spans="1:15" x14ac:dyDescent="0.3">
      <c r="A170" s="12" t="s">
        <v>325</v>
      </c>
      <c r="B170" s="21">
        <v>55282.723982071271</v>
      </c>
      <c r="C170" s="21">
        <v>19907.967285044509</v>
      </c>
      <c r="D170" s="21">
        <f t="shared" si="30"/>
        <v>35374.756697026765</v>
      </c>
      <c r="E170" s="15">
        <f t="shared" si="31"/>
        <v>0.63988809068994401</v>
      </c>
      <c r="F170" s="37"/>
      <c r="G170" s="21">
        <v>17952.495208267799</v>
      </c>
      <c r="H170" s="21">
        <f t="shared" si="32"/>
        <v>-7074.9513394053529</v>
      </c>
      <c r="I170" s="21">
        <f t="shared" si="24"/>
        <v>10877.543868862445</v>
      </c>
      <c r="J170" s="21">
        <f t="shared" si="25"/>
        <v>28299.805357621412</v>
      </c>
      <c r="K170" s="34"/>
      <c r="L170" s="21">
        <f>VLOOKUP(A170,'2018-19 TITLE IV-A'!$1:$1048576,2,0)</f>
        <v>10547</v>
      </c>
      <c r="N170" s="4"/>
      <c r="O170" s="5"/>
    </row>
    <row r="171" spans="1:15" x14ac:dyDescent="0.3">
      <c r="A171" s="12" t="s">
        <v>326</v>
      </c>
      <c r="B171" s="21">
        <v>122724.09210607049</v>
      </c>
      <c r="C171" s="21">
        <v>61415.185023812031</v>
      </c>
      <c r="D171" s="21">
        <f t="shared" si="30"/>
        <v>61308.907082258454</v>
      </c>
      <c r="E171" s="15">
        <f t="shared" si="31"/>
        <v>0.4995670045720863</v>
      </c>
      <c r="F171" s="37"/>
      <c r="G171" s="21">
        <v>59576.537200775594</v>
      </c>
      <c r="H171" s="21">
        <f t="shared" si="32"/>
        <v>-12261.781416451691</v>
      </c>
      <c r="I171" s="21">
        <f t="shared" si="24"/>
        <v>47314.755784323905</v>
      </c>
      <c r="J171" s="21">
        <f t="shared" si="25"/>
        <v>49047.125665806765</v>
      </c>
      <c r="K171" s="34"/>
      <c r="L171" s="21">
        <f>VLOOKUP(A171,'2018-19 TITLE IV-A'!$1:$1048576,2,0)</f>
        <v>25614</v>
      </c>
      <c r="N171" s="4"/>
      <c r="O171" s="5"/>
    </row>
    <row r="172" spans="1:15" x14ac:dyDescent="0.3">
      <c r="A172" s="12" t="s">
        <v>327</v>
      </c>
      <c r="B172" s="21">
        <v>22340.211671845729</v>
      </c>
      <c r="C172" s="21">
        <v>7473.5086439495099</v>
      </c>
      <c r="D172" s="21">
        <f t="shared" si="30"/>
        <v>14866.703027896219</v>
      </c>
      <c r="E172" s="15">
        <f t="shared" si="31"/>
        <v>0.66546831544268648</v>
      </c>
      <c r="F172" s="37"/>
      <c r="G172" s="21">
        <v>7183.3811962450091</v>
      </c>
      <c r="H172" s="21">
        <f t="shared" si="32"/>
        <v>-2973.3406055792439</v>
      </c>
      <c r="I172" s="21">
        <f t="shared" si="24"/>
        <v>4210.0405906657652</v>
      </c>
      <c r="J172" s="21">
        <f t="shared" si="25"/>
        <v>11893.362422316975</v>
      </c>
      <c r="K172" s="34"/>
      <c r="L172" s="21">
        <f>VLOOKUP(A172,'2018-19 TITLE IV-A'!$1:$1048576,2,0)</f>
        <v>10000</v>
      </c>
      <c r="N172" s="4"/>
      <c r="O172" s="5"/>
    </row>
    <row r="173" spans="1:15" x14ac:dyDescent="0.3">
      <c r="A173" s="12" t="s">
        <v>328</v>
      </c>
      <c r="B173" s="21">
        <v>15175.71284076632</v>
      </c>
      <c r="C173" s="21">
        <v>4340.1697160716321</v>
      </c>
      <c r="D173" s="21">
        <f t="shared" si="30"/>
        <v>10835.543124694688</v>
      </c>
      <c r="E173" s="15">
        <f t="shared" si="31"/>
        <v>0.714005545465206</v>
      </c>
      <c r="F173" s="37"/>
      <c r="G173" s="21">
        <v>6338.1167778965664</v>
      </c>
      <c r="H173" s="21">
        <f t="shared" si="32"/>
        <v>-2167.1086249389377</v>
      </c>
      <c r="I173" s="21">
        <f t="shared" si="24"/>
        <v>4171.0081529576291</v>
      </c>
      <c r="J173" s="21">
        <f t="shared" si="25"/>
        <v>8668.4344997557509</v>
      </c>
      <c r="K173" s="34"/>
      <c r="L173" s="21">
        <f>VLOOKUP(A173,'2018-19 TITLE IV-A'!$1:$1048576,2,0)</f>
        <v>10000</v>
      </c>
      <c r="N173" s="4"/>
      <c r="O173" s="5"/>
    </row>
    <row r="174" spans="1:15" x14ac:dyDescent="0.3">
      <c r="A174" s="12" t="s">
        <v>440</v>
      </c>
      <c r="B174" s="21">
        <v>34028.534833507176</v>
      </c>
      <c r="C174" s="21">
        <v>11961.086807714613</v>
      </c>
      <c r="D174" s="21">
        <f t="shared" si="30"/>
        <v>22067.448025792561</v>
      </c>
      <c r="E174" s="15">
        <f t="shared" si="31"/>
        <v>0.64849833040896054</v>
      </c>
      <c r="F174" s="37"/>
      <c r="G174" s="21">
        <v>10373.194584343968</v>
      </c>
      <c r="H174" s="21">
        <f t="shared" si="32"/>
        <v>-4413.4896051585119</v>
      </c>
      <c r="I174" s="21">
        <f t="shared" si="24"/>
        <v>5959.7049791854561</v>
      </c>
      <c r="J174" s="21">
        <f t="shared" si="25"/>
        <v>17653.958420634048</v>
      </c>
      <c r="K174" s="34"/>
      <c r="L174" s="21">
        <v>10000</v>
      </c>
      <c r="N174" s="4"/>
      <c r="O174" s="5"/>
    </row>
    <row r="175" spans="1:15" x14ac:dyDescent="0.3">
      <c r="A175" s="12" t="s">
        <v>441</v>
      </c>
      <c r="B175" s="21">
        <v>36072.125040751875</v>
      </c>
      <c r="C175" s="21">
        <v>20177.425985790465</v>
      </c>
      <c r="D175" s="21">
        <f t="shared" si="30"/>
        <v>15894.699054961409</v>
      </c>
      <c r="E175" s="15">
        <f t="shared" si="31"/>
        <v>0.4406366144773739</v>
      </c>
      <c r="F175" s="37"/>
      <c r="G175" s="21">
        <v>18364.13506641602</v>
      </c>
      <c r="H175" s="21">
        <f t="shared" si="32"/>
        <v>-3178.9398109922818</v>
      </c>
      <c r="I175" s="21">
        <f t="shared" si="24"/>
        <v>15185.195255423738</v>
      </c>
      <c r="J175" s="21">
        <f t="shared" si="25"/>
        <v>12715.759243969127</v>
      </c>
      <c r="K175" s="34"/>
      <c r="L175" s="21">
        <v>10000</v>
      </c>
      <c r="N175" s="4"/>
      <c r="O175" s="5"/>
    </row>
    <row r="176" spans="1:15" x14ac:dyDescent="0.3">
      <c r="A176" s="12" t="s">
        <v>329</v>
      </c>
      <c r="B176" s="21">
        <v>88755.806990314944</v>
      </c>
      <c r="C176" s="21">
        <v>53413.839525474978</v>
      </c>
      <c r="D176" s="21">
        <f t="shared" si="30"/>
        <v>35341.967464839967</v>
      </c>
      <c r="E176" s="15">
        <f t="shared" si="31"/>
        <v>0.39819329757991484</v>
      </c>
      <c r="F176" s="37"/>
      <c r="G176" s="21">
        <v>51419.578185964863</v>
      </c>
      <c r="H176" s="21">
        <f t="shared" si="32"/>
        <v>-7068.3934929679936</v>
      </c>
      <c r="I176" s="21">
        <f t="shared" si="24"/>
        <v>44351.184692996867</v>
      </c>
      <c r="J176" s="21">
        <f t="shared" si="25"/>
        <v>28273.573971871974</v>
      </c>
      <c r="K176" s="34"/>
      <c r="L176" s="21">
        <f>VLOOKUP(A176,'2018-19 TITLE IV-A'!$1:$1048576,2,0)</f>
        <v>24613</v>
      </c>
      <c r="N176" s="4"/>
      <c r="O176" s="5"/>
    </row>
    <row r="177" spans="1:15" x14ac:dyDescent="0.3">
      <c r="A177" s="12" t="s">
        <v>330</v>
      </c>
      <c r="B177" s="21">
        <v>86284.543186592346</v>
      </c>
      <c r="C177" s="21">
        <v>51824.871362795762</v>
      </c>
      <c r="D177" s="21">
        <f t="shared" si="30"/>
        <v>34459.671823796583</v>
      </c>
      <c r="E177" s="15">
        <f t="shared" si="31"/>
        <v>0.39937247797994058</v>
      </c>
      <c r="F177" s="37"/>
      <c r="G177" s="21">
        <v>48664.957926002469</v>
      </c>
      <c r="H177" s="21">
        <f t="shared" si="32"/>
        <v>-6891.9343647593168</v>
      </c>
      <c r="I177" s="21">
        <f t="shared" si="24"/>
        <v>41773.02356124315</v>
      </c>
      <c r="J177" s="21">
        <f t="shared" si="25"/>
        <v>27567.737459037267</v>
      </c>
      <c r="K177" s="34"/>
      <c r="L177" s="21">
        <f>VLOOKUP(A177,'2018-19 TITLE IV-A'!$1:$1048576,2,0)</f>
        <v>20434</v>
      </c>
      <c r="N177" s="4"/>
      <c r="O177" s="5"/>
    </row>
    <row r="178" spans="1:15" x14ac:dyDescent="0.3">
      <c r="A178" s="12" t="s">
        <v>331</v>
      </c>
      <c r="B178" s="21">
        <v>72869.789214075019</v>
      </c>
      <c r="C178" s="21">
        <v>24754.529640659104</v>
      </c>
      <c r="D178" s="21">
        <f t="shared" si="30"/>
        <v>48115.259573415911</v>
      </c>
      <c r="E178" s="15">
        <f t="shared" si="31"/>
        <v>0.66029091194519751</v>
      </c>
      <c r="F178" s="37"/>
      <c r="G178" s="21">
        <v>21783.708627122334</v>
      </c>
      <c r="H178" s="21">
        <f t="shared" si="32"/>
        <v>-9623.051914683183</v>
      </c>
      <c r="I178" s="21">
        <f t="shared" si="24"/>
        <v>12160.656712439151</v>
      </c>
      <c r="J178" s="21">
        <f t="shared" si="25"/>
        <v>38492.207658732732</v>
      </c>
      <c r="K178" s="34"/>
      <c r="L178" s="21">
        <f>VLOOKUP(A178,'2018-19 TITLE IV-A'!$1:$1048576,2,0)</f>
        <v>10000</v>
      </c>
      <c r="N178" s="4"/>
      <c r="O178" s="5"/>
    </row>
    <row r="179" spans="1:15" x14ac:dyDescent="0.3">
      <c r="A179" s="12" t="s">
        <v>332</v>
      </c>
      <c r="B179" s="21">
        <v>66352.977463852207</v>
      </c>
      <c r="C179" s="21">
        <v>21840.429068458838</v>
      </c>
      <c r="D179" s="21">
        <f t="shared" si="30"/>
        <v>44512.548395393373</v>
      </c>
      <c r="E179" s="15">
        <f t="shared" si="31"/>
        <v>0.67084477738234027</v>
      </c>
      <c r="F179" s="37"/>
      <c r="G179" s="21">
        <v>11157.473400131335</v>
      </c>
      <c r="H179" s="21">
        <f t="shared" si="32"/>
        <v>-8902.5096790786738</v>
      </c>
      <c r="I179" s="21">
        <f t="shared" si="24"/>
        <v>2254.9637210526616</v>
      </c>
      <c r="J179" s="21">
        <f t="shared" si="25"/>
        <v>35610.038716314695</v>
      </c>
      <c r="K179" s="34"/>
      <c r="L179" s="21">
        <f>VLOOKUP(A179,'2018-19 TITLE IV-A'!$1:$1048576,2,0)</f>
        <v>10000</v>
      </c>
      <c r="N179" s="4"/>
      <c r="O179" s="5"/>
    </row>
    <row r="180" spans="1:15" x14ac:dyDescent="0.3">
      <c r="A180" s="12" t="s">
        <v>333</v>
      </c>
      <c r="B180" s="21">
        <v>86284.543186592346</v>
      </c>
      <c r="C180" s="21">
        <v>51824.871362795762</v>
      </c>
      <c r="D180" s="21">
        <f t="shared" si="30"/>
        <v>34459.671823796583</v>
      </c>
      <c r="E180" s="15">
        <f t="shared" si="31"/>
        <v>0.39937247797994058</v>
      </c>
      <c r="F180" s="37"/>
      <c r="G180" s="21">
        <v>48664.957926002469</v>
      </c>
      <c r="H180" s="21">
        <f t="shared" si="32"/>
        <v>-6891.9343647593168</v>
      </c>
      <c r="I180" s="21">
        <f t="shared" si="24"/>
        <v>41773.02356124315</v>
      </c>
      <c r="J180" s="21">
        <f t="shared" si="25"/>
        <v>27567.737459037267</v>
      </c>
      <c r="K180" s="34"/>
      <c r="L180" s="21">
        <f>VLOOKUP(A180,'2018-19 TITLE IV-A'!$1:$1048576,2,0)</f>
        <v>19430</v>
      </c>
      <c r="N180" s="4"/>
      <c r="O180" s="5"/>
    </row>
    <row r="181" spans="1:15" x14ac:dyDescent="0.3">
      <c r="A181" s="12" t="s">
        <v>334</v>
      </c>
      <c r="B181" s="21">
        <v>88755.806990314944</v>
      </c>
      <c r="C181" s="21">
        <v>53413.839525474978</v>
      </c>
      <c r="D181" s="21">
        <f t="shared" si="30"/>
        <v>35341.967464839967</v>
      </c>
      <c r="E181" s="15">
        <f t="shared" si="31"/>
        <v>0.39819329757991484</v>
      </c>
      <c r="F181" s="37"/>
      <c r="G181" s="21">
        <v>51419.578185964863</v>
      </c>
      <c r="H181" s="21">
        <f t="shared" si="32"/>
        <v>-7068.3934929679936</v>
      </c>
      <c r="I181" s="21">
        <f t="shared" si="24"/>
        <v>44351.184692996867</v>
      </c>
      <c r="J181" s="21">
        <f t="shared" si="25"/>
        <v>28273.573971871974</v>
      </c>
      <c r="K181" s="34"/>
      <c r="L181" s="21">
        <f>VLOOKUP(A181,'2018-19 TITLE IV-A'!$1:$1048576,2,0)</f>
        <v>25037</v>
      </c>
      <c r="N181" s="4"/>
      <c r="O181" s="5"/>
    </row>
    <row r="182" spans="1:15" x14ac:dyDescent="0.3">
      <c r="A182" s="12" t="s">
        <v>335</v>
      </c>
      <c r="B182" s="21">
        <v>80970.870342489667</v>
      </c>
      <c r="C182" s="21">
        <v>27585.223713557243</v>
      </c>
      <c r="D182" s="21">
        <f t="shared" si="30"/>
        <v>53385.646628932423</v>
      </c>
      <c r="E182" s="15">
        <f t="shared" si="31"/>
        <v>0.65931916506667676</v>
      </c>
      <c r="F182" s="37"/>
      <c r="G182" s="21">
        <v>24895.667002425529</v>
      </c>
      <c r="H182" s="21">
        <f t="shared" si="32"/>
        <v>-10677.129325786485</v>
      </c>
      <c r="I182" s="21">
        <f t="shared" si="24"/>
        <v>14218.537676639044</v>
      </c>
      <c r="J182" s="21">
        <f t="shared" si="25"/>
        <v>42708.517303145942</v>
      </c>
      <c r="K182" s="34"/>
      <c r="L182" s="21">
        <f>VLOOKUP(A182,'2018-19 TITLE IV-A'!$1:$1048576,2,0)</f>
        <v>10544</v>
      </c>
      <c r="N182" s="4"/>
      <c r="O182" s="5"/>
    </row>
    <row r="183" spans="1:15" x14ac:dyDescent="0.3">
      <c r="A183" s="12" t="s">
        <v>336</v>
      </c>
      <c r="B183" s="21">
        <v>20227.73973250113</v>
      </c>
      <c r="C183" s="21">
        <v>6625.6620476052467</v>
      </c>
      <c r="D183" s="21">
        <f t="shared" si="30"/>
        <v>13602.077684895883</v>
      </c>
      <c r="E183" s="15">
        <f t="shared" si="31"/>
        <v>0.67244674218546541</v>
      </c>
      <c r="F183" s="37"/>
      <c r="G183" s="21">
        <v>26372.209854855882</v>
      </c>
      <c r="H183" s="21">
        <f t="shared" si="32"/>
        <v>-2720.4155369791765</v>
      </c>
      <c r="I183" s="21">
        <f t="shared" si="24"/>
        <v>23651.794317876705</v>
      </c>
      <c r="J183" s="21">
        <f t="shared" si="25"/>
        <v>10881.662147916706</v>
      </c>
      <c r="K183" s="34"/>
      <c r="L183" s="21">
        <f>VLOOKUP(A183,'2018-19 TITLE IV-A'!$1:$1048576,2,0)</f>
        <v>10000</v>
      </c>
      <c r="N183" s="4"/>
      <c r="O183" s="5"/>
    </row>
    <row r="184" spans="1:15" x14ac:dyDescent="0.3">
      <c r="A184" s="12" t="s">
        <v>337</v>
      </c>
      <c r="B184" s="21">
        <v>62178.636372766923</v>
      </c>
      <c r="C184" s="21">
        <v>26801.213717533115</v>
      </c>
      <c r="D184" s="21">
        <f t="shared" si="30"/>
        <v>35377.422655233808</v>
      </c>
      <c r="E184" s="15">
        <f t="shared" si="31"/>
        <v>0.56896427324560073</v>
      </c>
      <c r="F184" s="37"/>
      <c r="G184" s="21">
        <v>27584.567170242677</v>
      </c>
      <c r="H184" s="21">
        <f t="shared" si="32"/>
        <v>-7075.4845310467617</v>
      </c>
      <c r="I184" s="21">
        <f t="shared" si="24"/>
        <v>20509.082639195916</v>
      </c>
      <c r="J184" s="21">
        <f t="shared" si="25"/>
        <v>28301.938124187047</v>
      </c>
      <c r="K184" s="34"/>
      <c r="L184" s="21">
        <f>VLOOKUP(A184,'2018-19 TITLE IV-A'!$1:$1048576,2,0)</f>
        <v>10933</v>
      </c>
      <c r="N184" s="4"/>
      <c r="O184" s="5"/>
    </row>
    <row r="185" spans="1:15" x14ac:dyDescent="0.3">
      <c r="A185" s="12" t="s">
        <v>338</v>
      </c>
      <c r="B185" s="21">
        <v>56518.863341832279</v>
      </c>
      <c r="C185" s="21">
        <v>25018.200045746067</v>
      </c>
      <c r="D185" s="21">
        <f t="shared" si="30"/>
        <v>31500.663296086212</v>
      </c>
      <c r="E185" s="15">
        <f t="shared" si="31"/>
        <v>0.55734778503181759</v>
      </c>
      <c r="F185" s="37"/>
      <c r="G185" s="21">
        <v>20253.323964653449</v>
      </c>
      <c r="H185" s="21">
        <f t="shared" si="32"/>
        <v>-6300.1326592172427</v>
      </c>
      <c r="I185" s="21">
        <f t="shared" ref="I185:I245" si="33">G185+H185</f>
        <v>13953.191305436207</v>
      </c>
      <c r="J185" s="21">
        <f t="shared" ref="J185:J245" si="34">D185+H185</f>
        <v>25200.530636868971</v>
      </c>
      <c r="K185" s="34"/>
      <c r="L185" s="21">
        <f>VLOOKUP(A185,'2018-19 TITLE IV-A'!$1:$1048576,2,0)</f>
        <v>11250</v>
      </c>
      <c r="N185" s="4"/>
      <c r="O185" s="5"/>
    </row>
    <row r="186" spans="1:15" x14ac:dyDescent="0.3">
      <c r="A186" s="12" t="s">
        <v>339</v>
      </c>
      <c r="B186" s="21">
        <v>64778.693321074563</v>
      </c>
      <c r="C186" s="21">
        <v>22104.264821617006</v>
      </c>
      <c r="D186" s="21">
        <f t="shared" si="30"/>
        <v>42674.428499457557</v>
      </c>
      <c r="E186" s="15">
        <f t="shared" si="31"/>
        <v>0.65877260425650197</v>
      </c>
      <c r="F186" s="37"/>
      <c r="G186" s="21">
        <v>6624.0416635635174</v>
      </c>
      <c r="H186" s="22">
        <v>-4624</v>
      </c>
      <c r="I186" s="22">
        <f t="shared" si="33"/>
        <v>2000.0416635635174</v>
      </c>
      <c r="J186" s="21">
        <f t="shared" si="34"/>
        <v>38050.428499457557</v>
      </c>
      <c r="K186" s="34"/>
      <c r="L186" s="21">
        <f>VLOOKUP(A186,'2018-19 TITLE IV-A'!$1:$1048576,2,0)</f>
        <v>11720</v>
      </c>
      <c r="N186" s="4"/>
      <c r="O186" s="5"/>
    </row>
    <row r="187" spans="1:15" x14ac:dyDescent="0.3">
      <c r="A187" s="12" t="s">
        <v>340</v>
      </c>
      <c r="B187" s="21">
        <v>5201.4671176812153</v>
      </c>
      <c r="C187" s="21">
        <v>2114.7653531329629</v>
      </c>
      <c r="D187" s="21">
        <f t="shared" si="30"/>
        <v>3086.7017645482524</v>
      </c>
      <c r="E187" s="15">
        <f t="shared" si="31"/>
        <v>0.59342906428374897</v>
      </c>
      <c r="F187" s="37"/>
      <c r="G187" s="21">
        <v>2859.3668964582002</v>
      </c>
      <c r="H187" s="21">
        <f t="shared" ref="H187:H193" si="35">-D187/5</f>
        <v>-617.34035290965051</v>
      </c>
      <c r="I187" s="21">
        <f t="shared" si="33"/>
        <v>2242.0265435485499</v>
      </c>
      <c r="J187" s="21">
        <f t="shared" si="34"/>
        <v>2469.361411638602</v>
      </c>
      <c r="K187" s="34"/>
      <c r="L187" s="21">
        <f>VLOOKUP(A187,'2018-19 TITLE IV-A'!$1:$1048576,2,0)</f>
        <v>10000</v>
      </c>
      <c r="N187" s="4"/>
      <c r="O187" s="5"/>
    </row>
    <row r="188" spans="1:15" x14ac:dyDescent="0.3">
      <c r="A188" s="12" t="s">
        <v>341</v>
      </c>
      <c r="B188" s="21">
        <v>1973.0169488123893</v>
      </c>
      <c r="C188" s="21">
        <v>1199.0028286009579</v>
      </c>
      <c r="D188" s="21">
        <f t="shared" si="30"/>
        <v>774.01412021143142</v>
      </c>
      <c r="E188" s="15">
        <f t="shared" si="31"/>
        <v>0.39229978266397098</v>
      </c>
      <c r="F188" s="37"/>
      <c r="G188" s="21">
        <v>1881.4829097246088</v>
      </c>
      <c r="H188" s="21">
        <f t="shared" si="35"/>
        <v>-154.80282404228629</v>
      </c>
      <c r="I188" s="21">
        <f t="shared" si="33"/>
        <v>1726.6800856823224</v>
      </c>
      <c r="J188" s="21">
        <f t="shared" si="34"/>
        <v>619.21129616914516</v>
      </c>
      <c r="K188" s="34"/>
      <c r="L188" s="21">
        <v>0</v>
      </c>
      <c r="N188" s="4"/>
      <c r="O188" s="5"/>
    </row>
    <row r="189" spans="1:15" x14ac:dyDescent="0.3">
      <c r="A189" s="12" t="s">
        <v>342</v>
      </c>
      <c r="B189" s="21">
        <v>42379.246847276641</v>
      </c>
      <c r="C189" s="21">
        <v>19302.512227013831</v>
      </c>
      <c r="D189" s="21">
        <f t="shared" si="30"/>
        <v>23076.73462026281</v>
      </c>
      <c r="E189" s="15">
        <f t="shared" si="31"/>
        <v>0.54452913482453169</v>
      </c>
      <c r="F189" s="37"/>
      <c r="G189" s="21">
        <v>21755.536365179545</v>
      </c>
      <c r="H189" s="21">
        <f t="shared" si="35"/>
        <v>-4615.3469240525619</v>
      </c>
      <c r="I189" s="21">
        <f t="shared" si="33"/>
        <v>17140.189441126982</v>
      </c>
      <c r="J189" s="21">
        <f t="shared" si="34"/>
        <v>18461.387696210248</v>
      </c>
      <c r="K189" s="34"/>
      <c r="L189" s="21">
        <f>VLOOKUP(A189,'2018-19 TITLE IV-A'!$1:$1048576,2,0)</f>
        <v>10000</v>
      </c>
      <c r="N189" s="4"/>
      <c r="O189" s="5"/>
    </row>
    <row r="190" spans="1:15" x14ac:dyDescent="0.3">
      <c r="A190" s="12" t="s">
        <v>343</v>
      </c>
      <c r="B190" s="21">
        <v>68697.477954588598</v>
      </c>
      <c r="C190" s="21">
        <v>46978.309007181168</v>
      </c>
      <c r="D190" s="21">
        <f t="shared" si="30"/>
        <v>21719.16894740743</v>
      </c>
      <c r="E190" s="15">
        <f t="shared" si="31"/>
        <v>0.31615671483259616</v>
      </c>
      <c r="F190" s="37"/>
      <c r="G190" s="21">
        <v>45003.917798112998</v>
      </c>
      <c r="H190" s="21">
        <f t="shared" si="35"/>
        <v>-4343.8337894814858</v>
      </c>
      <c r="I190" s="21">
        <f t="shared" si="33"/>
        <v>40660.084008631515</v>
      </c>
      <c r="J190" s="21">
        <f t="shared" si="34"/>
        <v>17375.335157925943</v>
      </c>
      <c r="K190" s="34"/>
      <c r="L190" s="21">
        <f>VLOOKUP(A190,'2018-19 TITLE IV-A'!$1:$1048576,2,0)</f>
        <v>20934</v>
      </c>
      <c r="N190" s="4"/>
      <c r="O190" s="5"/>
    </row>
    <row r="191" spans="1:15" x14ac:dyDescent="0.3">
      <c r="A191" s="12" t="s">
        <v>344</v>
      </c>
      <c r="B191" s="21">
        <v>15922.91397049837</v>
      </c>
      <c r="C191" s="21">
        <v>3486.5348240683757</v>
      </c>
      <c r="D191" s="21">
        <f t="shared" si="30"/>
        <v>12436.379146429994</v>
      </c>
      <c r="E191" s="15">
        <f t="shared" si="31"/>
        <v>0.78103663496969511</v>
      </c>
      <c r="F191" s="37"/>
      <c r="G191" s="21">
        <v>15158.287479946583</v>
      </c>
      <c r="H191" s="21">
        <f t="shared" si="35"/>
        <v>-2487.275829285999</v>
      </c>
      <c r="I191" s="21">
        <f t="shared" si="33"/>
        <v>12671.011650660585</v>
      </c>
      <c r="J191" s="21">
        <f t="shared" si="34"/>
        <v>9949.1033171439958</v>
      </c>
      <c r="K191" s="34"/>
      <c r="L191" s="21">
        <f>VLOOKUP(A191,'2018-19 TITLE IV-A'!$1:$1048576,2,0)</f>
        <v>10000</v>
      </c>
      <c r="N191" s="4"/>
      <c r="O191" s="5"/>
    </row>
    <row r="192" spans="1:15" x14ac:dyDescent="0.3">
      <c r="A192" s="12" t="s">
        <v>345</v>
      </c>
      <c r="B192" s="21">
        <v>55513.737617663624</v>
      </c>
      <c r="C192" s="21">
        <v>35566.503268698689</v>
      </c>
      <c r="D192" s="21">
        <f t="shared" si="30"/>
        <v>19947.234348964936</v>
      </c>
      <c r="E192" s="15">
        <f t="shared" si="31"/>
        <v>0.35932068718460836</v>
      </c>
      <c r="F192" s="37"/>
      <c r="G192" s="21">
        <v>33710.743194342649</v>
      </c>
      <c r="H192" s="21">
        <f t="shared" si="35"/>
        <v>-3989.4468697929869</v>
      </c>
      <c r="I192" s="21">
        <f t="shared" si="33"/>
        <v>29721.296324549661</v>
      </c>
      <c r="J192" s="21">
        <f t="shared" si="34"/>
        <v>15957.787479171948</v>
      </c>
      <c r="K192" s="34"/>
      <c r="L192" s="21">
        <f>VLOOKUP(A192,'2018-19 TITLE IV-A'!$1:$1048576,2,0)</f>
        <v>14514</v>
      </c>
      <c r="N192" s="4"/>
      <c r="O192" s="5"/>
    </row>
    <row r="193" spans="1:15" x14ac:dyDescent="0.3">
      <c r="A193" s="12" t="s">
        <v>346</v>
      </c>
      <c r="B193" s="21">
        <v>54883.991176036521</v>
      </c>
      <c r="C193" s="21">
        <v>18445.128703285383</v>
      </c>
      <c r="D193" s="21">
        <f t="shared" si="30"/>
        <v>36438.862472751134</v>
      </c>
      <c r="E193" s="15">
        <f t="shared" si="31"/>
        <v>0.66392515726263523</v>
      </c>
      <c r="F193" s="37"/>
      <c r="G193" s="21">
        <v>21746.868248300379</v>
      </c>
      <c r="H193" s="21">
        <f t="shared" si="35"/>
        <v>-7287.7724945502268</v>
      </c>
      <c r="I193" s="21">
        <f t="shared" si="33"/>
        <v>14459.095753750153</v>
      </c>
      <c r="J193" s="21">
        <f t="shared" si="34"/>
        <v>29151.089978200907</v>
      </c>
      <c r="K193" s="34"/>
      <c r="L193" s="21">
        <f>VLOOKUP(A193,'2018-19 TITLE IV-A'!$1:$1048576,2,0)</f>
        <v>10000</v>
      </c>
      <c r="N193" s="4"/>
      <c r="O193" s="5"/>
    </row>
    <row r="194" spans="1:15" x14ac:dyDescent="0.3">
      <c r="A194" s="12" t="s">
        <v>347</v>
      </c>
      <c r="B194" s="21">
        <v>62807.70620386106</v>
      </c>
      <c r="C194" s="21">
        <v>38168.256710463829</v>
      </c>
      <c r="D194" s="21">
        <f>IF((C194-B194)&gt;0,0,(B194-C194))</f>
        <v>24639.449493397231</v>
      </c>
      <c r="E194" s="15">
        <f>D194/B194</f>
        <v>0.39229978266397092</v>
      </c>
      <c r="F194" s="37"/>
      <c r="G194" s="21">
        <v>35228.97700188648</v>
      </c>
      <c r="H194" s="21">
        <f>-D194/5</f>
        <v>-4927.8898986794466</v>
      </c>
      <c r="I194" s="21">
        <f t="shared" si="33"/>
        <v>30301.087103207035</v>
      </c>
      <c r="J194" s="21">
        <f t="shared" si="34"/>
        <v>19711.559594717786</v>
      </c>
      <c r="K194" s="34"/>
      <c r="L194" s="21">
        <f>VLOOKUP(A194,'2018-19 TITLE IV-A'!$1:$1048576,2,0)</f>
        <v>14707</v>
      </c>
      <c r="N194" s="4"/>
      <c r="O194" s="5"/>
    </row>
    <row r="195" spans="1:15" x14ac:dyDescent="0.3">
      <c r="A195" s="12" t="s">
        <v>348</v>
      </c>
      <c r="B195" s="21">
        <v>121266.58604086484</v>
      </c>
      <c r="C195" s="21">
        <v>37949.679747071059</v>
      </c>
      <c r="D195" s="21">
        <f>IF((C195-B195)&gt;0,0,(B195-C195))</f>
        <v>83316.906293793785</v>
      </c>
      <c r="E195" s="15">
        <f>D195/B195</f>
        <v>0.68705575883629944</v>
      </c>
      <c r="F195" s="37"/>
      <c r="G195" s="21">
        <v>29119.984097296125</v>
      </c>
      <c r="H195" s="21">
        <f>-D195/5</f>
        <v>-16663.381258758756</v>
      </c>
      <c r="I195" s="21">
        <f t="shared" si="33"/>
        <v>12456.602838537368</v>
      </c>
      <c r="J195" s="21">
        <f t="shared" si="34"/>
        <v>66653.525035035025</v>
      </c>
      <c r="K195" s="34"/>
      <c r="L195" s="21">
        <f>VLOOKUP(A195,'2018-19 TITLE IV-A'!$1:$1048576,2,0)</f>
        <v>12460</v>
      </c>
      <c r="N195" s="4"/>
      <c r="O195" s="5"/>
    </row>
    <row r="196" spans="1:15" x14ac:dyDescent="0.3">
      <c r="A196" s="12" t="s">
        <v>349</v>
      </c>
      <c r="B196" s="21">
        <v>79376.615728883626</v>
      </c>
      <c r="C196" s="21">
        <v>27488.200959003327</v>
      </c>
      <c r="D196" s="21">
        <f>IF((C196-B196)&gt;0,0,(B196-C196))</f>
        <v>51888.414769880299</v>
      </c>
      <c r="E196" s="15">
        <f>D196/B196</f>
        <v>0.65369900560019845</v>
      </c>
      <c r="F196" s="37"/>
      <c r="G196" s="21">
        <v>27524.083128687842</v>
      </c>
      <c r="H196" s="21">
        <f>-D196/5</f>
        <v>-10377.68295397606</v>
      </c>
      <c r="I196" s="21">
        <f t="shared" si="33"/>
        <v>17146.40017471178</v>
      </c>
      <c r="J196" s="21">
        <f t="shared" si="34"/>
        <v>41510.731815904241</v>
      </c>
      <c r="K196" s="34"/>
      <c r="L196" s="21">
        <f>VLOOKUP(A196,'2018-19 TITLE IV-A'!$1:$1048576,2,0)</f>
        <v>11310</v>
      </c>
      <c r="N196" s="4"/>
      <c r="O196" s="5"/>
    </row>
    <row r="197" spans="1:15" x14ac:dyDescent="0.3">
      <c r="A197" s="12" t="s">
        <v>350</v>
      </c>
      <c r="B197" s="21">
        <v>51864.892645599262</v>
      </c>
      <c r="C197" s="21">
        <v>18441.214723488989</v>
      </c>
      <c r="D197" s="21">
        <f>IF((C197-B197)&gt;0,0,(B197-C197))</f>
        <v>33423.677922110277</v>
      </c>
      <c r="E197" s="15">
        <f>D197/B197</f>
        <v>0.64443742611209809</v>
      </c>
      <c r="F197" s="37"/>
      <c r="G197" s="21">
        <v>17643.198943810698</v>
      </c>
      <c r="H197" s="21">
        <f>-D197/5</f>
        <v>-6684.7355844220556</v>
      </c>
      <c r="I197" s="21">
        <f t="shared" si="33"/>
        <v>10958.463359388643</v>
      </c>
      <c r="J197" s="21">
        <f t="shared" si="34"/>
        <v>26738.942337688222</v>
      </c>
      <c r="K197" s="34"/>
      <c r="L197" s="21">
        <f>VLOOKUP(A197,'2018-19 TITLE IV-A'!$1:$1048576,2,0)</f>
        <v>10000</v>
      </c>
      <c r="N197" s="4"/>
      <c r="O197" s="5"/>
    </row>
    <row r="198" spans="1:15" x14ac:dyDescent="0.3">
      <c r="A198" s="12" t="s">
        <v>351</v>
      </c>
      <c r="B198" s="21">
        <v>62647.604131967491</v>
      </c>
      <c r="C198" s="21">
        <v>32404.222862525847</v>
      </c>
      <c r="D198" s="21">
        <f t="shared" ref="D198:D229" si="36">IF((C198-B198)&gt;0,0,(B198-C198))</f>
        <v>30243.381269441645</v>
      </c>
      <c r="E198" s="15">
        <f t="shared" ref="E198:E229" si="37">D198/B198</f>
        <v>0.48275399655721568</v>
      </c>
      <c r="F198" s="37"/>
      <c r="G198" s="21">
        <v>25634.137622941947</v>
      </c>
      <c r="H198" s="21">
        <f t="shared" ref="H198:H230" si="38">-D198/5</f>
        <v>-6048.6762538883286</v>
      </c>
      <c r="I198" s="21">
        <f t="shared" si="33"/>
        <v>19585.461369053621</v>
      </c>
      <c r="J198" s="21">
        <f t="shared" si="34"/>
        <v>24194.705015553314</v>
      </c>
      <c r="K198" s="34"/>
      <c r="L198" s="21">
        <f>VLOOKUP(A198,'2018-19 TITLE IV-A'!$1:$1048576,2,0)</f>
        <v>12239</v>
      </c>
      <c r="N198" s="4"/>
      <c r="O198" s="5"/>
    </row>
    <row r="199" spans="1:15" x14ac:dyDescent="0.3">
      <c r="A199" s="12" t="s">
        <v>352</v>
      </c>
      <c r="B199" s="21">
        <v>26236.996002932505</v>
      </c>
      <c r="C199" s="21">
        <v>14723.699604353806</v>
      </c>
      <c r="D199" s="21">
        <f t="shared" si="36"/>
        <v>11513.296398578699</v>
      </c>
      <c r="E199" s="15">
        <f t="shared" si="37"/>
        <v>0.43881915434571322</v>
      </c>
      <c r="F199" s="37"/>
      <c r="G199" s="21">
        <v>12673.791402501742</v>
      </c>
      <c r="H199" s="21">
        <f t="shared" si="38"/>
        <v>-2302.65927971574</v>
      </c>
      <c r="I199" s="21">
        <f t="shared" si="33"/>
        <v>10371.132122786003</v>
      </c>
      <c r="J199" s="21">
        <f t="shared" si="34"/>
        <v>9210.6371188629601</v>
      </c>
      <c r="K199" s="34"/>
      <c r="L199" s="21">
        <f>VLOOKUP(A199,'2018-19 TITLE IV-A'!$1:$1048576,2,0)</f>
        <v>10000</v>
      </c>
      <c r="N199" s="4"/>
      <c r="O199" s="5"/>
    </row>
    <row r="200" spans="1:15" x14ac:dyDescent="0.3">
      <c r="A200" s="12" t="s">
        <v>353</v>
      </c>
      <c r="B200" s="21">
        <v>75680.212716613663</v>
      </c>
      <c r="C200" s="21">
        <v>29600.926648202487</v>
      </c>
      <c r="D200" s="21">
        <f t="shared" si="36"/>
        <v>46079.28606841118</v>
      </c>
      <c r="E200" s="15">
        <f t="shared" si="37"/>
        <v>0.60886834767439346</v>
      </c>
      <c r="F200" s="37"/>
      <c r="G200" s="21">
        <v>30567.856634967204</v>
      </c>
      <c r="H200" s="21">
        <f t="shared" si="38"/>
        <v>-9215.8572136822368</v>
      </c>
      <c r="I200" s="21">
        <f t="shared" si="33"/>
        <v>21351.999421284967</v>
      </c>
      <c r="J200" s="21">
        <f t="shared" si="34"/>
        <v>36863.428854728947</v>
      </c>
      <c r="K200" s="34"/>
      <c r="L200" s="21">
        <f>VLOOKUP(A200,'2018-19 TITLE IV-A'!$1:$1048576,2,0)</f>
        <v>12087</v>
      </c>
      <c r="N200" s="4"/>
      <c r="O200" s="5"/>
    </row>
    <row r="201" spans="1:15" x14ac:dyDescent="0.3">
      <c r="A201" s="12" t="s">
        <v>354</v>
      </c>
      <c r="B201" s="21">
        <v>85574.238251118761</v>
      </c>
      <c r="C201" s="21">
        <v>27505.731194051517</v>
      </c>
      <c r="D201" s="21">
        <f t="shared" si="36"/>
        <v>58068.50705706724</v>
      </c>
      <c r="E201" s="15">
        <f t="shared" si="37"/>
        <v>0.67857462997992946</v>
      </c>
      <c r="F201" s="37"/>
      <c r="G201" s="21">
        <v>25795.989843005809</v>
      </c>
      <c r="H201" s="21">
        <f t="shared" si="38"/>
        <v>-11613.701411413447</v>
      </c>
      <c r="I201" s="21">
        <f t="shared" si="33"/>
        <v>14182.288431592362</v>
      </c>
      <c r="J201" s="21">
        <f t="shared" si="34"/>
        <v>46454.805645653789</v>
      </c>
      <c r="K201" s="34"/>
      <c r="L201" s="21">
        <f>VLOOKUP(A201,'2018-19 TITLE IV-A'!$1:$1048576,2,0)</f>
        <v>10268</v>
      </c>
      <c r="N201" s="4"/>
      <c r="O201" s="5"/>
    </row>
    <row r="202" spans="1:15" x14ac:dyDescent="0.3">
      <c r="A202" s="12" t="s">
        <v>355</v>
      </c>
      <c r="B202" s="21">
        <v>66454.521344326538</v>
      </c>
      <c r="C202" s="21">
        <v>38030.550538225754</v>
      </c>
      <c r="D202" s="21">
        <f t="shared" si="36"/>
        <v>28423.970806100784</v>
      </c>
      <c r="E202" s="15">
        <f t="shared" si="37"/>
        <v>0.42772064610660898</v>
      </c>
      <c r="F202" s="37"/>
      <c r="G202" s="21">
        <v>39687.993561390875</v>
      </c>
      <c r="H202" s="21">
        <f t="shared" si="38"/>
        <v>-5684.7941612201566</v>
      </c>
      <c r="I202" s="21">
        <f t="shared" si="33"/>
        <v>34003.199400170721</v>
      </c>
      <c r="J202" s="21">
        <f t="shared" si="34"/>
        <v>22739.176644880627</v>
      </c>
      <c r="K202" s="34"/>
      <c r="L202" s="21">
        <f>VLOOKUP(A202,'2018-19 TITLE IV-A'!$1:$1048576,2,0)</f>
        <v>14944</v>
      </c>
      <c r="N202" s="4"/>
      <c r="O202" s="5"/>
    </row>
    <row r="203" spans="1:15" x14ac:dyDescent="0.3">
      <c r="A203" s="12" t="s">
        <v>356</v>
      </c>
      <c r="B203" s="21">
        <v>64857.898593855149</v>
      </c>
      <c r="C203" s="21">
        <v>17793.367279982755</v>
      </c>
      <c r="D203" s="21">
        <f t="shared" si="36"/>
        <v>47064.531313872394</v>
      </c>
      <c r="E203" s="15">
        <f t="shared" si="37"/>
        <v>0.72565612414601799</v>
      </c>
      <c r="F203" s="37"/>
      <c r="G203" s="21">
        <v>21869.665137510918</v>
      </c>
      <c r="H203" s="21">
        <f t="shared" si="38"/>
        <v>-9412.9062627744788</v>
      </c>
      <c r="I203" s="21">
        <f t="shared" si="33"/>
        <v>12456.758874736439</v>
      </c>
      <c r="J203" s="21">
        <f t="shared" si="34"/>
        <v>37651.625051097915</v>
      </c>
      <c r="K203" s="34"/>
      <c r="L203" s="21">
        <f>VLOOKUP(A203,'2018-19 TITLE IV-A'!$1:$1048576,2,0)</f>
        <v>10000</v>
      </c>
      <c r="N203" s="4"/>
      <c r="O203" s="5"/>
    </row>
    <row r="204" spans="1:15" x14ac:dyDescent="0.3">
      <c r="A204" s="12" t="s">
        <v>357</v>
      </c>
      <c r="B204" s="21">
        <v>151648.30573390654</v>
      </c>
      <c r="C204" s="21">
        <v>50048.472727023742</v>
      </c>
      <c r="D204" s="21">
        <f t="shared" si="36"/>
        <v>101599.83300688281</v>
      </c>
      <c r="E204" s="15">
        <f t="shared" si="37"/>
        <v>0.6699701161525502</v>
      </c>
      <c r="F204" s="37"/>
      <c r="G204" s="21">
        <v>50438.124154727295</v>
      </c>
      <c r="H204" s="21">
        <f t="shared" si="38"/>
        <v>-20319.96660137656</v>
      </c>
      <c r="I204" s="21">
        <f t="shared" si="33"/>
        <v>30118.157553350735</v>
      </c>
      <c r="J204" s="21">
        <f t="shared" si="34"/>
        <v>81279.86640550624</v>
      </c>
      <c r="K204" s="34"/>
      <c r="L204" s="21">
        <f>VLOOKUP(A204,'2018-19 TITLE IV-A'!$1:$1048576,2,0)</f>
        <v>25709</v>
      </c>
      <c r="N204" s="4"/>
      <c r="O204" s="5"/>
    </row>
    <row r="205" spans="1:15" x14ac:dyDescent="0.3">
      <c r="A205" s="12" t="s">
        <v>358</v>
      </c>
      <c r="B205" s="21">
        <v>45925.871328333713</v>
      </c>
      <c r="C205" s="21">
        <v>14483.347729974026</v>
      </c>
      <c r="D205" s="21">
        <f t="shared" si="36"/>
        <v>31442.523598359687</v>
      </c>
      <c r="E205" s="15">
        <f t="shared" si="37"/>
        <v>0.68463640838886808</v>
      </c>
      <c r="F205" s="37"/>
      <c r="G205" s="21">
        <v>12971.937123813414</v>
      </c>
      <c r="H205" s="21">
        <f t="shared" si="38"/>
        <v>-6288.504719671937</v>
      </c>
      <c r="I205" s="21">
        <f t="shared" si="33"/>
        <v>6683.4324041414766</v>
      </c>
      <c r="J205" s="21">
        <f t="shared" si="34"/>
        <v>25154.018878687748</v>
      </c>
      <c r="K205" s="34"/>
      <c r="L205" s="21">
        <f>VLOOKUP(A205,'2018-19 TITLE IV-A'!$1:$1048576,2,0)</f>
        <v>10000</v>
      </c>
      <c r="N205" s="4"/>
      <c r="O205" s="5"/>
    </row>
    <row r="206" spans="1:15" x14ac:dyDescent="0.3">
      <c r="A206" s="12" t="s">
        <v>359</v>
      </c>
      <c r="B206" s="21">
        <v>57466.445790381142</v>
      </c>
      <c r="C206" s="21">
        <v>33527.481803346265</v>
      </c>
      <c r="D206" s="21">
        <f t="shared" si="36"/>
        <v>23938.963987034876</v>
      </c>
      <c r="E206" s="15">
        <f t="shared" si="37"/>
        <v>0.41657290019912513</v>
      </c>
      <c r="F206" s="37"/>
      <c r="G206" s="21">
        <v>47204.29306735265</v>
      </c>
      <c r="H206" s="21">
        <f t="shared" si="38"/>
        <v>-4787.7927974069753</v>
      </c>
      <c r="I206" s="21">
        <f t="shared" si="33"/>
        <v>42416.500269945675</v>
      </c>
      <c r="J206" s="21">
        <f t="shared" si="34"/>
        <v>19151.171189627901</v>
      </c>
      <c r="K206" s="34"/>
      <c r="L206" s="21">
        <f>VLOOKUP(A206,'2018-19 TITLE IV-A'!$1:$1048576,2,0)</f>
        <v>14578</v>
      </c>
      <c r="N206" s="4"/>
      <c r="O206" s="5"/>
    </row>
    <row r="207" spans="1:15" x14ac:dyDescent="0.3">
      <c r="A207" s="12" t="s">
        <v>360</v>
      </c>
      <c r="B207" s="21">
        <v>30003.633968368296</v>
      </c>
      <c r="C207" s="21">
        <v>16751.144478388243</v>
      </c>
      <c r="D207" s="21">
        <f t="shared" si="36"/>
        <v>13252.489489980053</v>
      </c>
      <c r="E207" s="15">
        <f t="shared" si="37"/>
        <v>0.44169614600523571</v>
      </c>
      <c r="F207" s="37"/>
      <c r="G207" s="21">
        <v>22283.519775976492</v>
      </c>
      <c r="H207" s="21">
        <f t="shared" si="38"/>
        <v>-2650.4978979960106</v>
      </c>
      <c r="I207" s="21">
        <f t="shared" si="33"/>
        <v>19633.021877980482</v>
      </c>
      <c r="J207" s="21">
        <f t="shared" si="34"/>
        <v>10601.991591984042</v>
      </c>
      <c r="K207" s="34"/>
      <c r="L207" s="21">
        <f>VLOOKUP(A207,'2018-19 TITLE IV-A'!$1:$1048576,2,0)</f>
        <v>10000</v>
      </c>
      <c r="N207" s="4"/>
      <c r="O207" s="5"/>
    </row>
    <row r="208" spans="1:15" x14ac:dyDescent="0.3">
      <c r="A208" s="12" t="s">
        <v>361</v>
      </c>
      <c r="B208" s="21">
        <v>99802.706948602688</v>
      </c>
      <c r="C208" s="21">
        <v>26213.784938764249</v>
      </c>
      <c r="D208" s="21">
        <f t="shared" si="36"/>
        <v>73588.922009838439</v>
      </c>
      <c r="E208" s="15">
        <f t="shared" si="37"/>
        <v>0.73734394847362139</v>
      </c>
      <c r="F208" s="37"/>
      <c r="G208" s="21">
        <v>28336.00005877611</v>
      </c>
      <c r="H208" s="21">
        <f t="shared" si="38"/>
        <v>-14717.784401967689</v>
      </c>
      <c r="I208" s="21">
        <f t="shared" si="33"/>
        <v>13618.215656808421</v>
      </c>
      <c r="J208" s="21">
        <f t="shared" si="34"/>
        <v>58871.137607870754</v>
      </c>
      <c r="K208" s="34"/>
      <c r="L208" s="21">
        <f>VLOOKUP(A208,'2018-19 TITLE IV-A'!$1:$1048576,2,0)</f>
        <v>11110</v>
      </c>
      <c r="N208" s="4"/>
      <c r="O208" s="5"/>
    </row>
    <row r="209" spans="1:15" x14ac:dyDescent="0.3">
      <c r="A209" s="12" t="s">
        <v>362</v>
      </c>
      <c r="B209" s="21">
        <v>61791.918633745241</v>
      </c>
      <c r="C209" s="21">
        <v>42781.799107077823</v>
      </c>
      <c r="D209" s="21">
        <f t="shared" si="36"/>
        <v>19010.119526667419</v>
      </c>
      <c r="E209" s="15">
        <f t="shared" si="37"/>
        <v>0.30764734203099797</v>
      </c>
      <c r="F209" s="37"/>
      <c r="G209" s="21">
        <v>40210.128786748057</v>
      </c>
      <c r="H209" s="21">
        <f t="shared" si="38"/>
        <v>-3802.0239053334835</v>
      </c>
      <c r="I209" s="21">
        <f t="shared" si="33"/>
        <v>36408.104881414576</v>
      </c>
      <c r="J209" s="21">
        <f t="shared" si="34"/>
        <v>15208.095621333934</v>
      </c>
      <c r="K209" s="34"/>
      <c r="L209" s="21">
        <f>VLOOKUP(A209,'2018-19 TITLE IV-A'!$1:$1048576,2,0)</f>
        <v>18695</v>
      </c>
      <c r="N209" s="4"/>
      <c r="O209" s="5"/>
    </row>
    <row r="210" spans="1:15" x14ac:dyDescent="0.3">
      <c r="A210" s="12" t="s">
        <v>363</v>
      </c>
      <c r="B210" s="21">
        <v>16810.2467012956</v>
      </c>
      <c r="C210" s="21">
        <v>8036.0752722910183</v>
      </c>
      <c r="D210" s="21">
        <f t="shared" si="36"/>
        <v>8774.171429004582</v>
      </c>
      <c r="E210" s="15">
        <f t="shared" si="37"/>
        <v>0.52195375742631656</v>
      </c>
      <c r="F210" s="37"/>
      <c r="G210" s="21">
        <v>15384.349598903216</v>
      </c>
      <c r="H210" s="21">
        <f t="shared" si="38"/>
        <v>-1754.8342858009164</v>
      </c>
      <c r="I210" s="21">
        <f t="shared" si="33"/>
        <v>13629.5153131023</v>
      </c>
      <c r="J210" s="21">
        <f t="shared" si="34"/>
        <v>7019.3371432036656</v>
      </c>
      <c r="K210" s="34"/>
      <c r="L210" s="21">
        <f>VLOOKUP(A210,'2018-19 TITLE IV-A'!$1:$1048576,2,0)</f>
        <v>10000</v>
      </c>
      <c r="N210" s="4"/>
      <c r="O210" s="5"/>
    </row>
    <row r="211" spans="1:15" x14ac:dyDescent="0.3">
      <c r="A211" s="12" t="s">
        <v>364</v>
      </c>
      <c r="B211" s="21">
        <v>35832.817696077735</v>
      </c>
      <c r="C211" s="21">
        <v>18724.28967948673</v>
      </c>
      <c r="D211" s="21">
        <f t="shared" si="36"/>
        <v>17108.528016591004</v>
      </c>
      <c r="E211" s="15">
        <f t="shared" si="37"/>
        <v>0.47745416399290602</v>
      </c>
      <c r="F211" s="37"/>
      <c r="G211" s="21">
        <v>18981.708263201454</v>
      </c>
      <c r="H211" s="21">
        <f t="shared" si="38"/>
        <v>-3421.7056033182007</v>
      </c>
      <c r="I211" s="21">
        <f t="shared" si="33"/>
        <v>15560.002659883252</v>
      </c>
      <c r="J211" s="21">
        <f t="shared" si="34"/>
        <v>13686.822413272803</v>
      </c>
      <c r="K211" s="34"/>
      <c r="L211" s="21">
        <f>VLOOKUP(A211,'2018-19 TITLE IV-A'!$1:$1048576,2,0)</f>
        <v>10000</v>
      </c>
      <c r="N211" s="4"/>
      <c r="O211" s="5"/>
    </row>
    <row r="212" spans="1:15" x14ac:dyDescent="0.3">
      <c r="A212" s="12" t="s">
        <v>365</v>
      </c>
      <c r="B212" s="21">
        <v>80086.920664357225</v>
      </c>
      <c r="C212" s="21">
        <v>51807.341127747575</v>
      </c>
      <c r="D212" s="21">
        <f t="shared" si="36"/>
        <v>28279.57953660965</v>
      </c>
      <c r="E212" s="15">
        <f t="shared" si="37"/>
        <v>0.3531110860801957</v>
      </c>
      <c r="F212" s="37"/>
      <c r="G212" s="21">
        <v>46553.866221039338</v>
      </c>
      <c r="H212" s="21">
        <f t="shared" si="38"/>
        <v>-5655.9159073219298</v>
      </c>
      <c r="I212" s="21">
        <f t="shared" si="33"/>
        <v>40897.950313717411</v>
      </c>
      <c r="J212" s="21">
        <f t="shared" si="34"/>
        <v>22623.663629287719</v>
      </c>
      <c r="K212" s="34"/>
      <c r="L212" s="21">
        <f>VLOOKUP(A212,'2018-19 TITLE IV-A'!$1:$1048576,2,0)</f>
        <v>21228</v>
      </c>
      <c r="N212" s="4"/>
      <c r="O212" s="5"/>
    </row>
    <row r="213" spans="1:15" x14ac:dyDescent="0.3">
      <c r="A213" s="12" t="s">
        <v>366</v>
      </c>
      <c r="B213" s="21">
        <v>46306.32518987247</v>
      </c>
      <c r="C213" s="21">
        <v>29971.156735227552</v>
      </c>
      <c r="D213" s="21">
        <f t="shared" si="36"/>
        <v>16335.168454644918</v>
      </c>
      <c r="E213" s="15">
        <f t="shared" si="37"/>
        <v>0.35276322160449775</v>
      </c>
      <c r="F213" s="37"/>
      <c r="G213" s="21">
        <v>33893.861993223669</v>
      </c>
      <c r="H213" s="21">
        <f t="shared" si="38"/>
        <v>-3267.0336909289836</v>
      </c>
      <c r="I213" s="21">
        <f t="shared" si="33"/>
        <v>30626.828302294685</v>
      </c>
      <c r="J213" s="21">
        <f t="shared" si="34"/>
        <v>13068.134763715934</v>
      </c>
      <c r="K213" s="34"/>
      <c r="L213" s="21">
        <f>VLOOKUP(A213,'2018-19 TITLE IV-A'!$1:$1048576,2,0)</f>
        <v>15095</v>
      </c>
      <c r="N213" s="4"/>
      <c r="O213" s="5"/>
    </row>
    <row r="214" spans="1:15" x14ac:dyDescent="0.3">
      <c r="A214" s="12" t="s">
        <v>367</v>
      </c>
      <c r="B214" s="21">
        <v>26057.938376010003</v>
      </c>
      <c r="C214" s="21">
        <v>17230.304607427624</v>
      </c>
      <c r="D214" s="21">
        <f t="shared" si="36"/>
        <v>8827.6337685823783</v>
      </c>
      <c r="E214" s="15">
        <f t="shared" si="37"/>
        <v>0.33876946215781434</v>
      </c>
      <c r="F214" s="37"/>
      <c r="G214" s="21">
        <v>32975.655239902866</v>
      </c>
      <c r="H214" s="21">
        <f t="shared" si="38"/>
        <v>-1765.5267537164757</v>
      </c>
      <c r="I214" s="21">
        <f t="shared" si="33"/>
        <v>31210.12848618639</v>
      </c>
      <c r="J214" s="21">
        <f t="shared" si="34"/>
        <v>7062.1070148659028</v>
      </c>
      <c r="K214" s="34"/>
      <c r="L214" s="21">
        <f>VLOOKUP(A214,'2018-19 TITLE IV-A'!$1:$1048576,2,0)</f>
        <v>10000</v>
      </c>
      <c r="N214" s="4"/>
      <c r="O214" s="5"/>
    </row>
    <row r="215" spans="1:15" x14ac:dyDescent="0.3">
      <c r="A215" s="12" t="s">
        <v>368</v>
      </c>
      <c r="B215" s="21">
        <v>21035.528885251289</v>
      </c>
      <c r="C215" s="21">
        <v>12608.93425122084</v>
      </c>
      <c r="D215" s="21">
        <f t="shared" si="36"/>
        <v>8426.594634030449</v>
      </c>
      <c r="E215" s="15">
        <f t="shared" si="37"/>
        <v>0.40058867452287428</v>
      </c>
      <c r="F215" s="37"/>
      <c r="G215" s="21">
        <v>17916.803209550155</v>
      </c>
      <c r="H215" s="21">
        <f t="shared" si="38"/>
        <v>-1685.3189268060898</v>
      </c>
      <c r="I215" s="21">
        <f t="shared" si="33"/>
        <v>16231.484282744064</v>
      </c>
      <c r="J215" s="21">
        <f t="shared" si="34"/>
        <v>6741.2757072243594</v>
      </c>
      <c r="K215" s="34"/>
      <c r="L215" s="21">
        <f>VLOOKUP(A215,'2018-19 TITLE IV-A'!$1:$1048576,2,0)</f>
        <v>10000</v>
      </c>
      <c r="N215" s="4"/>
      <c r="O215" s="5"/>
    </row>
    <row r="216" spans="1:15" x14ac:dyDescent="0.3">
      <c r="A216" s="12" t="s">
        <v>369</v>
      </c>
      <c r="B216" s="21">
        <v>36161.992159479611</v>
      </c>
      <c r="C216" s="21">
        <v>21801.289270494854</v>
      </c>
      <c r="D216" s="21">
        <f t="shared" si="36"/>
        <v>14360.702888984757</v>
      </c>
      <c r="E216" s="15">
        <f t="shared" si="37"/>
        <v>0.39712145353198414</v>
      </c>
      <c r="F216" s="37"/>
      <c r="G216" s="21">
        <v>26230.36846940071</v>
      </c>
      <c r="H216" s="21">
        <f t="shared" si="38"/>
        <v>-2872.1405777969512</v>
      </c>
      <c r="I216" s="21">
        <f t="shared" si="33"/>
        <v>23358.227891603758</v>
      </c>
      <c r="J216" s="21">
        <f t="shared" si="34"/>
        <v>11488.562311187805</v>
      </c>
      <c r="K216" s="34"/>
      <c r="L216" s="21">
        <f>VLOOKUP(A216,'2018-19 TITLE IV-A'!$1:$1048576,2,0)</f>
        <v>10000</v>
      </c>
      <c r="N216" s="4"/>
      <c r="O216" s="5"/>
    </row>
    <row r="217" spans="1:15" x14ac:dyDescent="0.3">
      <c r="A217" s="12" t="s">
        <v>370</v>
      </c>
      <c r="B217" s="21">
        <v>70869.523001151887</v>
      </c>
      <c r="C217" s="21">
        <v>46031.565340420399</v>
      </c>
      <c r="D217" s="21">
        <f t="shared" si="36"/>
        <v>24837.957660731488</v>
      </c>
      <c r="E217" s="15">
        <f t="shared" si="37"/>
        <v>0.35047445797437893</v>
      </c>
      <c r="F217" s="37"/>
      <c r="G217" s="21">
        <v>43396.384603538703</v>
      </c>
      <c r="H217" s="21">
        <f t="shared" si="38"/>
        <v>-4967.5915321462981</v>
      </c>
      <c r="I217" s="21">
        <f t="shared" si="33"/>
        <v>38428.793071392407</v>
      </c>
      <c r="J217" s="21">
        <f t="shared" si="34"/>
        <v>19870.366128585192</v>
      </c>
      <c r="K217" s="34"/>
      <c r="L217" s="21">
        <f>VLOOKUP(A217,'2018-19 TITLE IV-A'!$1:$1048576,2,0)</f>
        <v>21281</v>
      </c>
      <c r="N217" s="4"/>
      <c r="O217" s="5"/>
    </row>
    <row r="218" spans="1:15" x14ac:dyDescent="0.3">
      <c r="A218" s="12" t="s">
        <v>371</v>
      </c>
      <c r="B218" s="21">
        <v>36660.577319656288</v>
      </c>
      <c r="C218" s="21">
        <v>25068.420390814412</v>
      </c>
      <c r="D218" s="21">
        <f t="shared" si="36"/>
        <v>11592.156928841876</v>
      </c>
      <c r="E218" s="15">
        <f t="shared" si="37"/>
        <v>0.31620224711045436</v>
      </c>
      <c r="F218" s="37"/>
      <c r="G218" s="21">
        <v>32801.692380965906</v>
      </c>
      <c r="H218" s="21">
        <f t="shared" si="38"/>
        <v>-2318.4313857683751</v>
      </c>
      <c r="I218" s="21">
        <f t="shared" si="33"/>
        <v>30483.260995197532</v>
      </c>
      <c r="J218" s="21">
        <f t="shared" si="34"/>
        <v>9273.7255430735004</v>
      </c>
      <c r="K218" s="34"/>
      <c r="L218" s="21">
        <f>VLOOKUP(A218,'2018-19 TITLE IV-A'!$1:$1048576,2,0)</f>
        <v>14778</v>
      </c>
      <c r="N218" s="4"/>
      <c r="O218" s="5"/>
    </row>
    <row r="219" spans="1:15" x14ac:dyDescent="0.3">
      <c r="A219" s="12" t="s">
        <v>372</v>
      </c>
      <c r="B219" s="21">
        <v>146180.9586179734</v>
      </c>
      <c r="C219" s="21">
        <v>74710.941168431891</v>
      </c>
      <c r="D219" s="21">
        <f t="shared" si="36"/>
        <v>71470.017449541512</v>
      </c>
      <c r="E219" s="15">
        <f t="shared" si="37"/>
        <v>0.48891468577874037</v>
      </c>
      <c r="F219" s="37"/>
      <c r="G219" s="21">
        <v>58111.707714391014</v>
      </c>
      <c r="H219" s="21">
        <f t="shared" si="38"/>
        <v>-14294.003489908302</v>
      </c>
      <c r="I219" s="21">
        <f t="shared" si="33"/>
        <v>43817.70422448271</v>
      </c>
      <c r="J219" s="21">
        <f t="shared" si="34"/>
        <v>57176.013959633208</v>
      </c>
      <c r="K219" s="34"/>
      <c r="L219" s="21">
        <f>VLOOKUP(A219,'2018-19 TITLE IV-A'!$1:$1048576,2,0)</f>
        <v>31592</v>
      </c>
      <c r="N219" s="4"/>
      <c r="O219" s="5"/>
    </row>
    <row r="220" spans="1:15" x14ac:dyDescent="0.3">
      <c r="A220" s="12" t="s">
        <v>373</v>
      </c>
      <c r="B220" s="21">
        <v>110835.72593085871</v>
      </c>
      <c r="C220" s="21">
        <v>50441.855996684782</v>
      </c>
      <c r="D220" s="21">
        <f t="shared" si="36"/>
        <v>60393.869934173927</v>
      </c>
      <c r="E220" s="15">
        <f t="shared" si="37"/>
        <v>0.54489533430627501</v>
      </c>
      <c r="F220" s="37"/>
      <c r="G220" s="21">
        <v>53045.083533916033</v>
      </c>
      <c r="H220" s="21">
        <f t="shared" si="38"/>
        <v>-12078.773986834785</v>
      </c>
      <c r="I220" s="21">
        <f t="shared" si="33"/>
        <v>40966.309547081248</v>
      </c>
      <c r="J220" s="21">
        <f t="shared" si="34"/>
        <v>48315.095947339141</v>
      </c>
      <c r="K220" s="34"/>
      <c r="L220" s="21">
        <f>VLOOKUP(A220,'2018-19 TITLE IV-A'!$1:$1048576,2,0)</f>
        <v>25474</v>
      </c>
      <c r="N220" s="4"/>
      <c r="O220" s="5"/>
    </row>
    <row r="221" spans="1:15" x14ac:dyDescent="0.3">
      <c r="A221" s="12" t="s">
        <v>374</v>
      </c>
      <c r="B221" s="21">
        <v>46585.23517093691</v>
      </c>
      <c r="C221" s="21">
        <v>29268.844270714166</v>
      </c>
      <c r="D221" s="21">
        <f t="shared" si="36"/>
        <v>17316.390900222745</v>
      </c>
      <c r="E221" s="15">
        <f t="shared" si="37"/>
        <v>0.37171414583790502</v>
      </c>
      <c r="F221" s="37"/>
      <c r="G221" s="21">
        <v>29247.092029094147</v>
      </c>
      <c r="H221" s="21">
        <f t="shared" si="38"/>
        <v>-3463.2781800445491</v>
      </c>
      <c r="I221" s="21">
        <f t="shared" si="33"/>
        <v>25783.813849049599</v>
      </c>
      <c r="J221" s="21">
        <f t="shared" si="34"/>
        <v>13853.112720178196</v>
      </c>
      <c r="K221" s="34"/>
      <c r="L221" s="21">
        <f>VLOOKUP(A221,'2018-19 TITLE IV-A'!$1:$1048576,2,0)</f>
        <v>13705</v>
      </c>
      <c r="N221" s="4"/>
      <c r="O221" s="5"/>
    </row>
    <row r="222" spans="1:15" x14ac:dyDescent="0.3">
      <c r="A222" s="12" t="s">
        <v>375</v>
      </c>
      <c r="B222" s="21">
        <v>21384.335514215079</v>
      </c>
      <c r="C222" s="21">
        <v>13169.626563699754</v>
      </c>
      <c r="D222" s="21">
        <f t="shared" si="36"/>
        <v>8214.7089505153253</v>
      </c>
      <c r="E222" s="15">
        <f t="shared" si="37"/>
        <v>0.38414609352975493</v>
      </c>
      <c r="F222" s="37"/>
      <c r="G222" s="21">
        <v>11404.336896957609</v>
      </c>
      <c r="H222" s="21">
        <f t="shared" si="38"/>
        <v>-1642.9417901030652</v>
      </c>
      <c r="I222" s="21">
        <f t="shared" si="33"/>
        <v>9761.3951068545448</v>
      </c>
      <c r="J222" s="21">
        <f t="shared" si="34"/>
        <v>6571.7671604122606</v>
      </c>
      <c r="K222" s="34"/>
      <c r="L222" s="21">
        <f>VLOOKUP(A222,'2018-19 TITLE IV-A'!$1:$1048576,2,0)</f>
        <v>10000</v>
      </c>
      <c r="N222" s="4"/>
      <c r="O222" s="5"/>
    </row>
    <row r="223" spans="1:15" x14ac:dyDescent="0.3">
      <c r="A223" s="12" t="s">
        <v>376</v>
      </c>
      <c r="B223" s="21">
        <v>111192.82626890426</v>
      </c>
      <c r="C223" s="21">
        <v>36797.148631813252</v>
      </c>
      <c r="D223" s="21">
        <f t="shared" si="36"/>
        <v>74395.677637091008</v>
      </c>
      <c r="E223" s="15">
        <f t="shared" si="37"/>
        <v>0.66906904099348541</v>
      </c>
      <c r="F223" s="37"/>
      <c r="G223" s="21">
        <v>35522.131708318484</v>
      </c>
      <c r="H223" s="21">
        <f t="shared" si="38"/>
        <v>-14879.135527418202</v>
      </c>
      <c r="I223" s="21">
        <f t="shared" si="33"/>
        <v>20642.996180900282</v>
      </c>
      <c r="J223" s="21">
        <f t="shared" si="34"/>
        <v>59516.54210967281</v>
      </c>
      <c r="K223" s="34"/>
      <c r="L223" s="21">
        <f>VLOOKUP(A223,'2018-19 TITLE IV-A'!$1:$1048576,2,0)</f>
        <v>16803</v>
      </c>
      <c r="N223" s="4"/>
      <c r="O223" s="5"/>
    </row>
    <row r="224" spans="1:15" x14ac:dyDescent="0.3">
      <c r="A224" s="12" t="s">
        <v>377</v>
      </c>
      <c r="B224" s="21">
        <v>61161.495581585186</v>
      </c>
      <c r="C224" s="21">
        <v>19906.092969181915</v>
      </c>
      <c r="D224" s="21">
        <f t="shared" si="36"/>
        <v>41255.402612403268</v>
      </c>
      <c r="E224" s="15">
        <f t="shared" si="37"/>
        <v>0.67453227263501803</v>
      </c>
      <c r="F224" s="37"/>
      <c r="G224" s="21">
        <v>16186.774786619542</v>
      </c>
      <c r="H224" s="21">
        <f t="shared" si="38"/>
        <v>-8251.0805224806536</v>
      </c>
      <c r="I224" s="21">
        <f t="shared" si="33"/>
        <v>7935.6942641388887</v>
      </c>
      <c r="J224" s="21">
        <f t="shared" si="34"/>
        <v>33004.322089922614</v>
      </c>
      <c r="K224" s="34"/>
      <c r="L224" s="21">
        <f>VLOOKUP(A224,'2018-19 TITLE IV-A'!$1:$1048576,2,0)</f>
        <v>10000</v>
      </c>
      <c r="N224" s="4"/>
      <c r="O224" s="5"/>
    </row>
    <row r="225" spans="1:15" x14ac:dyDescent="0.3">
      <c r="A225" s="12" t="s">
        <v>378</v>
      </c>
      <c r="B225" s="21">
        <v>71663.267255290106</v>
      </c>
      <c r="C225" s="21">
        <v>17308.418855284384</v>
      </c>
      <c r="D225" s="21">
        <f t="shared" si="36"/>
        <v>54354.848400005721</v>
      </c>
      <c r="E225" s="15">
        <f t="shared" si="37"/>
        <v>0.75847572238611971</v>
      </c>
      <c r="F225" s="37"/>
      <c r="G225" s="21">
        <v>17927.818823722144</v>
      </c>
      <c r="H225" s="21">
        <f t="shared" si="38"/>
        <v>-10870.969680001144</v>
      </c>
      <c r="I225" s="21">
        <f t="shared" si="33"/>
        <v>7056.8491437209996</v>
      </c>
      <c r="J225" s="21">
        <f t="shared" si="34"/>
        <v>43483.878720004577</v>
      </c>
      <c r="K225" s="34"/>
      <c r="L225" s="21">
        <f>VLOOKUP(A225,'2018-19 TITLE IV-A'!$1:$1048576,2,0)</f>
        <v>10000</v>
      </c>
      <c r="N225" s="4"/>
      <c r="O225" s="5"/>
    </row>
    <row r="226" spans="1:15" x14ac:dyDescent="0.3">
      <c r="A226" s="12" t="s">
        <v>379</v>
      </c>
      <c r="B226" s="21">
        <v>67139.781229974542</v>
      </c>
      <c r="C226" s="21">
        <v>18831.345405638454</v>
      </c>
      <c r="D226" s="21">
        <f t="shared" si="36"/>
        <v>48308.435824336091</v>
      </c>
      <c r="E226" s="15">
        <f t="shared" si="37"/>
        <v>0.71952030434631209</v>
      </c>
      <c r="F226" s="37"/>
      <c r="G226" s="21">
        <v>24783.097478340256</v>
      </c>
      <c r="H226" s="21">
        <f t="shared" si="38"/>
        <v>-9661.6871648672186</v>
      </c>
      <c r="I226" s="21">
        <f t="shared" si="33"/>
        <v>15121.410313473038</v>
      </c>
      <c r="J226" s="21">
        <f t="shared" si="34"/>
        <v>38646.748659468874</v>
      </c>
      <c r="K226" s="34"/>
      <c r="L226" s="21">
        <f>VLOOKUP(A226,'2018-19 TITLE IV-A'!$1:$1048576,2,0)</f>
        <v>10000</v>
      </c>
      <c r="N226" s="4"/>
      <c r="O226" s="5"/>
    </row>
    <row r="227" spans="1:15" x14ac:dyDescent="0.3">
      <c r="A227" s="12" t="s">
        <v>380</v>
      </c>
      <c r="B227" s="21">
        <v>123244.33926340794</v>
      </c>
      <c r="C227" s="21">
        <v>79429.003583050158</v>
      </c>
      <c r="D227" s="21">
        <f t="shared" si="36"/>
        <v>43815.335680357777</v>
      </c>
      <c r="E227" s="15">
        <f t="shared" si="37"/>
        <v>0.35551600943481909</v>
      </c>
      <c r="F227" s="37"/>
      <c r="G227" s="21">
        <v>64154.136312790804</v>
      </c>
      <c r="H227" s="21">
        <f t="shared" si="38"/>
        <v>-8763.0671360715551</v>
      </c>
      <c r="I227" s="21">
        <f t="shared" si="33"/>
        <v>55391.069176719247</v>
      </c>
      <c r="J227" s="21">
        <f t="shared" si="34"/>
        <v>35052.26854428622</v>
      </c>
      <c r="K227" s="34"/>
      <c r="L227" s="21">
        <f>VLOOKUP(A227,'2018-19 TITLE IV-A'!$1:$1048576,2,0)</f>
        <v>34304</v>
      </c>
      <c r="N227" s="4"/>
      <c r="O227" s="5"/>
    </row>
    <row r="228" spans="1:15" x14ac:dyDescent="0.3">
      <c r="A228" s="12" t="s">
        <v>381</v>
      </c>
      <c r="B228" s="21">
        <v>124220.86250239993</v>
      </c>
      <c r="C228" s="21">
        <v>79848.075743494614</v>
      </c>
      <c r="D228" s="21">
        <f t="shared" si="36"/>
        <v>44372.78675890532</v>
      </c>
      <c r="E228" s="15">
        <f t="shared" si="37"/>
        <v>0.35720881231240881</v>
      </c>
      <c r="F228" s="37"/>
      <c r="G228" s="21">
        <v>76406.048023367286</v>
      </c>
      <c r="H228" s="21">
        <f t="shared" si="38"/>
        <v>-8874.5573517810644</v>
      </c>
      <c r="I228" s="21">
        <f t="shared" si="33"/>
        <v>67531.490671586216</v>
      </c>
      <c r="J228" s="21">
        <f t="shared" si="34"/>
        <v>35498.229407124258</v>
      </c>
      <c r="K228" s="34"/>
      <c r="L228" s="21">
        <f>VLOOKUP(A228,'2018-19 TITLE IV-A'!$1:$1048576,2,0)</f>
        <v>34462</v>
      </c>
      <c r="N228" s="4"/>
      <c r="O228" s="5"/>
    </row>
    <row r="229" spans="1:15" x14ac:dyDescent="0.3">
      <c r="A229" s="12" t="s">
        <v>382</v>
      </c>
      <c r="B229" s="21">
        <v>80744.931285894505</v>
      </c>
      <c r="C229" s="21">
        <v>55084.174523522524</v>
      </c>
      <c r="D229" s="21">
        <f t="shared" si="36"/>
        <v>25660.756762371981</v>
      </c>
      <c r="E229" s="15">
        <f t="shared" si="37"/>
        <v>0.31780021796680519</v>
      </c>
      <c r="F229" s="37"/>
      <c r="G229" s="21">
        <v>64937.619546801325</v>
      </c>
      <c r="H229" s="21">
        <f t="shared" si="38"/>
        <v>-5132.1513524743959</v>
      </c>
      <c r="I229" s="21">
        <f t="shared" si="33"/>
        <v>59805.468194326932</v>
      </c>
      <c r="J229" s="21">
        <f t="shared" si="34"/>
        <v>20528.605409897584</v>
      </c>
      <c r="K229" s="34"/>
      <c r="L229" s="21">
        <f>VLOOKUP(A229,'2018-19 TITLE IV-A'!$1:$1048576,2,0)</f>
        <v>23873</v>
      </c>
      <c r="N229" s="4"/>
      <c r="O229" s="5"/>
    </row>
    <row r="230" spans="1:15" x14ac:dyDescent="0.3">
      <c r="A230" s="12" t="s">
        <v>383</v>
      </c>
      <c r="B230" s="21">
        <v>77256.526690990198</v>
      </c>
      <c r="C230" s="21">
        <v>46600.085612492097</v>
      </c>
      <c r="D230" s="21">
        <f t="shared" ref="D230:D261" si="39">IF((C230-B230)&gt;0,0,(B230-C230))</f>
        <v>30656.441078498101</v>
      </c>
      <c r="E230" s="15">
        <f t="shared" ref="E230:E261" si="40">D230/B230</f>
        <v>0.39681360775015678</v>
      </c>
      <c r="F230" s="37"/>
      <c r="G230" s="21">
        <v>49269.247141375054</v>
      </c>
      <c r="H230" s="21">
        <f t="shared" si="38"/>
        <v>-6131.2882156996202</v>
      </c>
      <c r="I230" s="21">
        <f t="shared" si="33"/>
        <v>43137.958925675433</v>
      </c>
      <c r="J230" s="21">
        <f t="shared" si="34"/>
        <v>24525.152862798481</v>
      </c>
      <c r="K230" s="34"/>
      <c r="L230" s="21">
        <f>VLOOKUP(A230,'2018-19 TITLE IV-A'!$1:$1048576,2,0)</f>
        <v>19906</v>
      </c>
      <c r="N230" s="4"/>
      <c r="O230" s="5"/>
    </row>
    <row r="231" spans="1:15" x14ac:dyDescent="0.3">
      <c r="A231" s="12" t="s">
        <v>384</v>
      </c>
      <c r="B231" s="21">
        <v>74822.159081526057</v>
      </c>
      <c r="C231" s="21">
        <v>19838.342389065383</v>
      </c>
      <c r="D231" s="21">
        <f t="shared" si="39"/>
        <v>54983.816692460678</v>
      </c>
      <c r="E231" s="15">
        <f t="shared" si="40"/>
        <v>0.73486006508513657</v>
      </c>
      <c r="F231" s="37"/>
      <c r="G231" s="21">
        <v>11591.067247611976</v>
      </c>
      <c r="H231" s="22">
        <v>-9591</v>
      </c>
      <c r="I231" s="22">
        <f t="shared" si="33"/>
        <v>2000.0672476119762</v>
      </c>
      <c r="J231" s="21">
        <f t="shared" si="34"/>
        <v>45392.816692460678</v>
      </c>
      <c r="K231" s="34"/>
      <c r="L231" s="21">
        <f>VLOOKUP(A231,'2018-19 TITLE IV-A'!$1:$1048576,2,0)</f>
        <v>10000</v>
      </c>
      <c r="N231" s="4"/>
      <c r="O231" s="5"/>
    </row>
    <row r="232" spans="1:15" x14ac:dyDescent="0.3">
      <c r="A232" s="12" t="s">
        <v>385</v>
      </c>
      <c r="B232" s="21">
        <v>93137.469888232896</v>
      </c>
      <c r="C232" s="21">
        <v>32101.908703688525</v>
      </c>
      <c r="D232" s="21">
        <f t="shared" si="39"/>
        <v>61035.561184544371</v>
      </c>
      <c r="E232" s="15">
        <f t="shared" si="40"/>
        <v>0.655327670568982</v>
      </c>
      <c r="F232" s="37"/>
      <c r="G232" s="21">
        <v>35502.271729988162</v>
      </c>
      <c r="H232" s="21">
        <f t="shared" ref="H232:H265" si="41">-D232/5</f>
        <v>-12207.112236908873</v>
      </c>
      <c r="I232" s="21">
        <f t="shared" si="33"/>
        <v>23295.159493079289</v>
      </c>
      <c r="J232" s="21">
        <f t="shared" si="34"/>
        <v>48828.448947635494</v>
      </c>
      <c r="K232" s="34"/>
      <c r="L232" s="21">
        <f>VLOOKUP(A232,'2018-19 TITLE IV-A'!$1:$1048576,2,0)</f>
        <v>13495</v>
      </c>
      <c r="N232" s="4"/>
      <c r="O232" s="5"/>
    </row>
    <row r="233" spans="1:15" x14ac:dyDescent="0.3">
      <c r="A233" s="12" t="s">
        <v>386</v>
      </c>
      <c r="B233" s="21">
        <v>61231.053924218053</v>
      </c>
      <c r="C233" s="21">
        <v>18291.931959932921</v>
      </c>
      <c r="D233" s="21">
        <f t="shared" si="39"/>
        <v>42939.121964285136</v>
      </c>
      <c r="E233" s="15">
        <f t="shared" si="40"/>
        <v>0.7012638067185365</v>
      </c>
      <c r="F233" s="37"/>
      <c r="G233" s="21">
        <v>17887.700914933735</v>
      </c>
      <c r="H233" s="21">
        <f t="shared" si="41"/>
        <v>-8587.8243928570264</v>
      </c>
      <c r="I233" s="21">
        <f t="shared" si="33"/>
        <v>9299.8765220767091</v>
      </c>
      <c r="J233" s="21">
        <f t="shared" si="34"/>
        <v>34351.297571428106</v>
      </c>
      <c r="K233" s="34"/>
      <c r="L233" s="21">
        <f>VLOOKUP(A233,'2018-19 TITLE IV-A'!$1:$1048576,2,0)</f>
        <v>10000</v>
      </c>
      <c r="N233" s="4"/>
      <c r="O233" s="5"/>
    </row>
    <row r="234" spans="1:15" x14ac:dyDescent="0.3">
      <c r="A234" s="12" t="s">
        <v>387</v>
      </c>
      <c r="B234" s="21">
        <v>188768.20388261566</v>
      </c>
      <c r="C234" s="21">
        <v>83416.638795216131</v>
      </c>
      <c r="D234" s="21">
        <f t="shared" si="39"/>
        <v>105351.56508739953</v>
      </c>
      <c r="E234" s="15">
        <f t="shared" si="40"/>
        <v>0.55810016157653197</v>
      </c>
      <c r="F234" s="37"/>
      <c r="G234" s="21">
        <v>86098.49035437667</v>
      </c>
      <c r="H234" s="21">
        <f t="shared" si="41"/>
        <v>-21070.313017479908</v>
      </c>
      <c r="I234" s="21">
        <f t="shared" si="33"/>
        <v>65028.177336896762</v>
      </c>
      <c r="J234" s="21">
        <f t="shared" si="34"/>
        <v>84281.252069919632</v>
      </c>
      <c r="K234" s="34"/>
      <c r="L234" s="21">
        <f>VLOOKUP(A234,'2018-19 TITLE IV-A'!$1:$1048576,2,0)</f>
        <v>34620</v>
      </c>
      <c r="N234" s="4"/>
      <c r="O234" s="5"/>
    </row>
    <row r="235" spans="1:15" x14ac:dyDescent="0.3">
      <c r="A235" s="12" t="s">
        <v>388</v>
      </c>
      <c r="B235" s="21">
        <v>119424.73037350287</v>
      </c>
      <c r="C235" s="21">
        <v>50604.920363563841</v>
      </c>
      <c r="D235" s="21">
        <f t="shared" si="39"/>
        <v>68819.810009939029</v>
      </c>
      <c r="E235" s="15">
        <f t="shared" si="40"/>
        <v>0.57626096198587939</v>
      </c>
      <c r="F235" s="37"/>
      <c r="G235" s="21">
        <v>52368.060345193211</v>
      </c>
      <c r="H235" s="21">
        <f t="shared" si="41"/>
        <v>-13763.962001987806</v>
      </c>
      <c r="I235" s="21">
        <f t="shared" si="33"/>
        <v>38604.098343205405</v>
      </c>
      <c r="J235" s="21">
        <f t="shared" si="34"/>
        <v>55055.848007951223</v>
      </c>
      <c r="K235" s="34"/>
      <c r="L235" s="21">
        <f>VLOOKUP(A235,'2018-19 TITLE IV-A'!$1:$1048576,2,0)</f>
        <v>20731</v>
      </c>
      <c r="N235" s="4"/>
      <c r="O235" s="5"/>
    </row>
    <row r="236" spans="1:15" x14ac:dyDescent="0.3">
      <c r="A236" s="12" t="s">
        <v>389</v>
      </c>
      <c r="B236" s="21">
        <v>151730.21744881896</v>
      </c>
      <c r="C236" s="21">
        <v>68754.901475319872</v>
      </c>
      <c r="D236" s="21">
        <f t="shared" si="39"/>
        <v>82975.315973499091</v>
      </c>
      <c r="E236" s="15">
        <f t="shared" si="40"/>
        <v>0.54686085190306932</v>
      </c>
      <c r="F236" s="37"/>
      <c r="G236" s="21">
        <v>90826.13086384612</v>
      </c>
      <c r="H236" s="21">
        <f t="shared" si="41"/>
        <v>-16595.063194699818</v>
      </c>
      <c r="I236" s="21">
        <f t="shared" si="33"/>
        <v>74231.067669146301</v>
      </c>
      <c r="J236" s="21">
        <f t="shared" si="34"/>
        <v>66380.252778799273</v>
      </c>
      <c r="K236" s="34"/>
      <c r="L236" s="21">
        <f>VLOOKUP(A236,'2018-19 TITLE IV-A'!$1:$1048576,2,0)</f>
        <v>28600</v>
      </c>
      <c r="N236" s="4"/>
      <c r="O236" s="5"/>
    </row>
    <row r="237" spans="1:15" x14ac:dyDescent="0.3">
      <c r="A237" s="12" t="s">
        <v>390</v>
      </c>
      <c r="B237" s="21">
        <v>86163.367140556133</v>
      </c>
      <c r="C237" s="21">
        <v>38151.057171558059</v>
      </c>
      <c r="D237" s="21">
        <f t="shared" si="39"/>
        <v>48012.309968998074</v>
      </c>
      <c r="E237" s="15">
        <f t="shared" si="40"/>
        <v>0.5572241610599642</v>
      </c>
      <c r="F237" s="37"/>
      <c r="G237" s="21">
        <v>28694.345466436142</v>
      </c>
      <c r="H237" s="21">
        <f t="shared" si="41"/>
        <v>-9602.461993799614</v>
      </c>
      <c r="I237" s="21">
        <f t="shared" si="33"/>
        <v>19091.883472636528</v>
      </c>
      <c r="J237" s="21">
        <f t="shared" si="34"/>
        <v>38409.847975198456</v>
      </c>
      <c r="K237" s="34"/>
      <c r="L237" s="21">
        <f>VLOOKUP(A237,'2018-19 TITLE IV-A'!$1:$1048576,2,0)</f>
        <v>15895</v>
      </c>
      <c r="N237" s="4"/>
      <c r="O237" s="5"/>
    </row>
    <row r="238" spans="1:15" x14ac:dyDescent="0.3">
      <c r="A238" s="12" t="s">
        <v>391</v>
      </c>
      <c r="B238" s="21">
        <v>123351.47041083222</v>
      </c>
      <c r="C238" s="21">
        <v>58396.399085536264</v>
      </c>
      <c r="D238" s="21">
        <f t="shared" si="39"/>
        <v>64955.071325295954</v>
      </c>
      <c r="E238" s="15">
        <f t="shared" si="40"/>
        <v>0.52658530221778266</v>
      </c>
      <c r="F238" s="37"/>
      <c r="G238" s="21">
        <v>57652.678384158629</v>
      </c>
      <c r="H238" s="21">
        <f t="shared" si="41"/>
        <v>-12991.014265059192</v>
      </c>
      <c r="I238" s="21">
        <f t="shared" si="33"/>
        <v>44661.664119099441</v>
      </c>
      <c r="J238" s="21">
        <f t="shared" si="34"/>
        <v>51964.057060236766</v>
      </c>
      <c r="K238" s="34"/>
      <c r="L238" s="21">
        <f>VLOOKUP(A238,'2018-19 TITLE IV-A'!$1:$1048576,2,0)</f>
        <v>24345</v>
      </c>
      <c r="N238" s="4"/>
      <c r="O238" s="5"/>
    </row>
    <row r="239" spans="1:15" x14ac:dyDescent="0.3">
      <c r="A239" s="12" t="s">
        <v>442</v>
      </c>
      <c r="B239" s="21">
        <v>24403.095739385855</v>
      </c>
      <c r="C239" s="21">
        <v>10296.374757254855</v>
      </c>
      <c r="D239" s="21">
        <f t="shared" si="39"/>
        <v>14106.720982131001</v>
      </c>
      <c r="E239" s="15">
        <f t="shared" si="40"/>
        <v>0.57807096004476111</v>
      </c>
      <c r="F239" s="37"/>
      <c r="G239" s="21">
        <v>17631.059107648689</v>
      </c>
      <c r="H239" s="21">
        <f t="shared" si="41"/>
        <v>-2821.3441964262001</v>
      </c>
      <c r="I239" s="21">
        <f t="shared" si="33"/>
        <v>14809.714911222489</v>
      </c>
      <c r="J239" s="21">
        <f t="shared" si="34"/>
        <v>11285.376785704801</v>
      </c>
      <c r="K239" s="34"/>
      <c r="L239" s="21">
        <v>10000</v>
      </c>
      <c r="N239" s="4"/>
      <c r="O239" s="5"/>
    </row>
    <row r="240" spans="1:15" x14ac:dyDescent="0.3">
      <c r="A240" s="12" t="s">
        <v>392</v>
      </c>
      <c r="B240" s="21">
        <v>68246.450834617543</v>
      </c>
      <c r="C240" s="21">
        <v>24473.163652452746</v>
      </c>
      <c r="D240" s="21">
        <f t="shared" si="39"/>
        <v>43773.2871821648</v>
      </c>
      <c r="E240" s="15">
        <f t="shared" si="40"/>
        <v>0.6414001995245312</v>
      </c>
      <c r="F240" s="37"/>
      <c r="G240" s="21">
        <v>22933.248074257983</v>
      </c>
      <c r="H240" s="21">
        <f t="shared" si="41"/>
        <v>-8754.6574364329608</v>
      </c>
      <c r="I240" s="21">
        <f t="shared" si="33"/>
        <v>14178.590637825022</v>
      </c>
      <c r="J240" s="21">
        <f t="shared" si="34"/>
        <v>35018.629745731843</v>
      </c>
      <c r="K240" s="34"/>
      <c r="L240" s="21">
        <f>VLOOKUP(A240,'2018-19 TITLE IV-A'!$1:$1048576,2,0)</f>
        <v>10000</v>
      </c>
      <c r="N240" s="4"/>
      <c r="O240" s="5"/>
    </row>
    <row r="241" spans="1:15" x14ac:dyDescent="0.3">
      <c r="A241" s="12" t="s">
        <v>443</v>
      </c>
      <c r="B241" s="21">
        <v>22679.033065395324</v>
      </c>
      <c r="C241" s="21">
        <v>7853.7717025723805</v>
      </c>
      <c r="D241" s="21">
        <f t="shared" si="39"/>
        <v>14825.261362822945</v>
      </c>
      <c r="E241" s="15">
        <f t="shared" si="40"/>
        <v>0.65369900560019845</v>
      </c>
      <c r="F241" s="37"/>
      <c r="G241" s="21">
        <v>11919.551981617249</v>
      </c>
      <c r="H241" s="21">
        <f t="shared" si="41"/>
        <v>-2965.0522725645887</v>
      </c>
      <c r="I241" s="21">
        <f t="shared" si="33"/>
        <v>8954.4997090526595</v>
      </c>
      <c r="J241" s="21">
        <f t="shared" si="34"/>
        <v>11860.209090258355</v>
      </c>
      <c r="K241" s="34"/>
      <c r="L241" s="21">
        <v>10000</v>
      </c>
      <c r="N241" s="4"/>
      <c r="O241" s="5"/>
    </row>
    <row r="242" spans="1:15" x14ac:dyDescent="0.3">
      <c r="A242" s="12" t="s">
        <v>396</v>
      </c>
      <c r="B242" s="21">
        <v>38851.239615982027</v>
      </c>
      <c r="C242" s="21">
        <v>12973.872086800535</v>
      </c>
      <c r="D242" s="21">
        <f t="shared" si="39"/>
        <v>25877.367529181494</v>
      </c>
      <c r="E242" s="15">
        <f t="shared" si="40"/>
        <v>0.66606285372002538</v>
      </c>
      <c r="F242" s="37"/>
      <c r="G242" s="21">
        <v>18076.746806165105</v>
      </c>
      <c r="H242" s="21">
        <f t="shared" si="41"/>
        <v>-5175.4735058362985</v>
      </c>
      <c r="I242" s="21">
        <f t="shared" si="33"/>
        <v>12901.273300328807</v>
      </c>
      <c r="J242" s="21">
        <f t="shared" si="34"/>
        <v>20701.894023345194</v>
      </c>
      <c r="K242" s="34"/>
      <c r="L242" s="21">
        <f>VLOOKUP(A242,'2018-19 TITLE IV-A'!$1:$1048576,2,0)</f>
        <v>10000</v>
      </c>
      <c r="N242" s="4"/>
      <c r="O242" s="5"/>
    </row>
    <row r="243" spans="1:15" x14ac:dyDescent="0.3">
      <c r="A243" s="12" t="s">
        <v>397</v>
      </c>
      <c r="B243" s="21">
        <v>33938.66771477944</v>
      </c>
      <c r="C243" s="21">
        <v>10337.223523010225</v>
      </c>
      <c r="D243" s="21">
        <f t="shared" si="39"/>
        <v>23601.444191769217</v>
      </c>
      <c r="E243" s="15">
        <f t="shared" si="40"/>
        <v>0.69541457520123506</v>
      </c>
      <c r="F243" s="37"/>
      <c r="G243" s="21">
        <v>14019.890817871574</v>
      </c>
      <c r="H243" s="21">
        <f t="shared" si="41"/>
        <v>-4720.2888383538429</v>
      </c>
      <c r="I243" s="21">
        <f t="shared" si="33"/>
        <v>9299.6019795177308</v>
      </c>
      <c r="J243" s="21">
        <f t="shared" si="34"/>
        <v>18881.155353415372</v>
      </c>
      <c r="K243" s="34"/>
      <c r="L243" s="21">
        <f>VLOOKUP(A243,'2018-19 TITLE IV-A'!$1:$1048576,2,0)</f>
        <v>10000</v>
      </c>
      <c r="N243" s="4"/>
      <c r="O243" s="5"/>
    </row>
    <row r="244" spans="1:15" x14ac:dyDescent="0.3">
      <c r="A244" s="12" t="s">
        <v>393</v>
      </c>
      <c r="B244" s="21">
        <v>39140.811442993618</v>
      </c>
      <c r="C244" s="21">
        <v>18206.320448625782</v>
      </c>
      <c r="D244" s="21">
        <f t="shared" si="39"/>
        <v>20934.490994367836</v>
      </c>
      <c r="E244" s="15">
        <f t="shared" si="40"/>
        <v>0.53485071521467409</v>
      </c>
      <c r="F244" s="37"/>
      <c r="G244" s="21">
        <v>20350.605304419427</v>
      </c>
      <c r="H244" s="21">
        <f t="shared" si="41"/>
        <v>-4186.8981988735668</v>
      </c>
      <c r="I244" s="21">
        <f t="shared" si="33"/>
        <v>16163.70710554586</v>
      </c>
      <c r="J244" s="21">
        <f t="shared" si="34"/>
        <v>16747.592795494267</v>
      </c>
      <c r="K244" s="34"/>
      <c r="L244" s="21">
        <f>VLOOKUP(A244,'2018-19 TITLE IV-A'!$1:$1048576,2,0)</f>
        <v>10000</v>
      </c>
      <c r="N244" s="4"/>
      <c r="O244" s="5"/>
    </row>
    <row r="245" spans="1:15" x14ac:dyDescent="0.3">
      <c r="A245" s="12" t="s">
        <v>394</v>
      </c>
      <c r="B245" s="21">
        <v>38911.151028467189</v>
      </c>
      <c r="C245" s="21">
        <v>14056.447609936793</v>
      </c>
      <c r="D245" s="21">
        <f t="shared" si="39"/>
        <v>24854.703418530396</v>
      </c>
      <c r="E245" s="15">
        <f t="shared" si="40"/>
        <v>0.63875528637913659</v>
      </c>
      <c r="F245" s="37"/>
      <c r="G245" s="21">
        <v>20386.343964694781</v>
      </c>
      <c r="H245" s="21">
        <f t="shared" si="41"/>
        <v>-4970.9406837060797</v>
      </c>
      <c r="I245" s="21">
        <f t="shared" si="33"/>
        <v>15415.403280988701</v>
      </c>
      <c r="J245" s="21">
        <f t="shared" si="34"/>
        <v>19883.762734824319</v>
      </c>
      <c r="K245" s="34"/>
      <c r="L245" s="21">
        <f>VLOOKUP(A245,'2018-19 TITLE IV-A'!$1:$1048576,2,0)</f>
        <v>10000</v>
      </c>
      <c r="N245" s="4"/>
      <c r="O245" s="5"/>
    </row>
    <row r="246" spans="1:15" x14ac:dyDescent="0.3">
      <c r="A246" s="12" t="s">
        <v>395</v>
      </c>
      <c r="B246" s="21">
        <v>33918.697243951057</v>
      </c>
      <c r="C246" s="21">
        <v>9976.365015298139</v>
      </c>
      <c r="D246" s="21">
        <f t="shared" si="39"/>
        <v>23942.332228652918</v>
      </c>
      <c r="E246" s="15">
        <f t="shared" si="40"/>
        <v>0.70587416894151822</v>
      </c>
      <c r="F246" s="37"/>
      <c r="G246" s="21">
        <v>10861.422947553838</v>
      </c>
      <c r="H246" s="21">
        <f t="shared" si="41"/>
        <v>-4788.4664457305835</v>
      </c>
      <c r="I246" s="21">
        <f t="shared" ref="I246:I277" si="42">G246+H246</f>
        <v>6072.9565018232543</v>
      </c>
      <c r="J246" s="21">
        <f t="shared" ref="J246:J277" si="43">D246+H246</f>
        <v>19153.865782922334</v>
      </c>
      <c r="K246" s="34"/>
      <c r="L246" s="21">
        <f>VLOOKUP(A246,'2018-19 TITLE IV-A'!$1:$1048576,2,0)</f>
        <v>10000</v>
      </c>
      <c r="N246" s="4"/>
      <c r="O246" s="5"/>
    </row>
    <row r="247" spans="1:15" x14ac:dyDescent="0.3">
      <c r="A247" s="12" t="s">
        <v>398</v>
      </c>
      <c r="B247" s="21">
        <v>88254.853693272889</v>
      </c>
      <c r="C247" s="21">
        <v>30006.547901466343</v>
      </c>
      <c r="D247" s="21">
        <f t="shared" si="39"/>
        <v>58248.305791806546</v>
      </c>
      <c r="E247" s="15">
        <f t="shared" si="40"/>
        <v>0.66000115975770346</v>
      </c>
      <c r="F247" s="37"/>
      <c r="G247" s="21">
        <v>30533.868898031178</v>
      </c>
      <c r="H247" s="21">
        <f t="shared" si="41"/>
        <v>-11649.661158361308</v>
      </c>
      <c r="I247" s="21">
        <f t="shared" si="42"/>
        <v>18884.20773966987</v>
      </c>
      <c r="J247" s="21">
        <f t="shared" si="43"/>
        <v>46598.644633445234</v>
      </c>
      <c r="K247" s="34"/>
      <c r="L247" s="21">
        <f>VLOOKUP(A247,'2018-19 TITLE IV-A'!$1:$1048576,2,0)</f>
        <v>12254</v>
      </c>
      <c r="N247" s="4"/>
      <c r="O247" s="5"/>
    </row>
    <row r="248" spans="1:15" x14ac:dyDescent="0.3">
      <c r="A248" s="12" t="s">
        <v>399</v>
      </c>
      <c r="B248" s="21">
        <v>68734.035843580568</v>
      </c>
      <c r="C248" s="21">
        <v>18928.368160192371</v>
      </c>
      <c r="D248" s="21">
        <f t="shared" si="39"/>
        <v>49805.667683388194</v>
      </c>
      <c r="E248" s="15">
        <f t="shared" si="40"/>
        <v>0.72461433512695161</v>
      </c>
      <c r="F248" s="37"/>
      <c r="G248" s="21">
        <v>23548.608218878187</v>
      </c>
      <c r="H248" s="21">
        <f t="shared" si="41"/>
        <v>-9961.1335366776384</v>
      </c>
      <c r="I248" s="21">
        <f t="shared" si="42"/>
        <v>13587.474682200549</v>
      </c>
      <c r="J248" s="21">
        <f t="shared" si="43"/>
        <v>39844.534146710554</v>
      </c>
      <c r="K248" s="34"/>
      <c r="L248" s="21">
        <f>VLOOKUP(A248,'2018-19 TITLE IV-A'!$1:$1048576,2,0)</f>
        <v>10000</v>
      </c>
      <c r="N248" s="4"/>
      <c r="O248" s="5"/>
    </row>
    <row r="249" spans="1:15" x14ac:dyDescent="0.3">
      <c r="A249" s="12" t="s">
        <v>400</v>
      </c>
      <c r="B249" s="21">
        <v>71683.914336651433</v>
      </c>
      <c r="C249" s="21">
        <v>23423.608935479064</v>
      </c>
      <c r="D249" s="21">
        <f t="shared" si="39"/>
        <v>48260.305401172373</v>
      </c>
      <c r="E249" s="15">
        <f t="shared" si="40"/>
        <v>0.67323758541596901</v>
      </c>
      <c r="F249" s="37"/>
      <c r="G249" s="21">
        <v>28101.085837830156</v>
      </c>
      <c r="H249" s="21">
        <f t="shared" si="41"/>
        <v>-9652.0610802344745</v>
      </c>
      <c r="I249" s="21">
        <f t="shared" si="42"/>
        <v>18449.024757595682</v>
      </c>
      <c r="J249" s="21">
        <f t="shared" si="43"/>
        <v>38608.244320937898</v>
      </c>
      <c r="K249" s="34"/>
      <c r="L249" s="21">
        <f>VLOOKUP(A249,'2018-19 TITLE IV-A'!$1:$1048576,2,0)</f>
        <v>10000</v>
      </c>
      <c r="N249" s="4"/>
      <c r="O249" s="5"/>
    </row>
    <row r="250" spans="1:15" x14ac:dyDescent="0.3">
      <c r="A250" s="12" t="s">
        <v>401</v>
      </c>
      <c r="B250" s="21">
        <v>87088.27267614477</v>
      </c>
      <c r="C250" s="21">
        <v>23282.154131515792</v>
      </c>
      <c r="D250" s="21">
        <f t="shared" si="39"/>
        <v>63806.118544628975</v>
      </c>
      <c r="E250" s="15">
        <f t="shared" si="40"/>
        <v>0.7326602834563597</v>
      </c>
      <c r="F250" s="37"/>
      <c r="G250" s="21">
        <v>35701.444545852108</v>
      </c>
      <c r="H250" s="21">
        <f t="shared" si="41"/>
        <v>-12761.223708925794</v>
      </c>
      <c r="I250" s="21">
        <f t="shared" si="42"/>
        <v>22940.220836926313</v>
      </c>
      <c r="J250" s="21">
        <f t="shared" si="43"/>
        <v>51044.894835703177</v>
      </c>
      <c r="K250" s="34"/>
      <c r="L250" s="21">
        <f>VLOOKUP(A250,'2018-19 TITLE IV-A'!$1:$1048576,2,0)</f>
        <v>10000</v>
      </c>
      <c r="N250" s="4"/>
      <c r="O250" s="5"/>
    </row>
    <row r="251" spans="1:15" x14ac:dyDescent="0.3">
      <c r="A251" s="12" t="s">
        <v>402</v>
      </c>
      <c r="B251" s="21">
        <v>116124.35372513581</v>
      </c>
      <c r="C251" s="21">
        <v>31163.158344591753</v>
      </c>
      <c r="D251" s="21">
        <f t="shared" si="39"/>
        <v>84961.195380544057</v>
      </c>
      <c r="E251" s="15">
        <f t="shared" si="40"/>
        <v>0.73163976939450304</v>
      </c>
      <c r="F251" s="37"/>
      <c r="G251" s="21">
        <v>33880.206351832916</v>
      </c>
      <c r="H251" s="21">
        <f t="shared" si="41"/>
        <v>-16992.23907610881</v>
      </c>
      <c r="I251" s="21">
        <f t="shared" si="42"/>
        <v>16887.967275724106</v>
      </c>
      <c r="J251" s="21">
        <f t="shared" si="43"/>
        <v>67968.95630443524</v>
      </c>
      <c r="K251" s="34"/>
      <c r="L251" s="21">
        <f>VLOOKUP(A251,'2018-19 TITLE IV-A'!$1:$1048576,2,0)</f>
        <v>11513</v>
      </c>
      <c r="N251" s="4"/>
      <c r="O251" s="5"/>
    </row>
    <row r="252" spans="1:15" x14ac:dyDescent="0.3">
      <c r="A252" s="12" t="s">
        <v>403</v>
      </c>
      <c r="B252" s="21">
        <v>75500.816784424678</v>
      </c>
      <c r="C252" s="21">
        <v>29230.365865035012</v>
      </c>
      <c r="D252" s="21">
        <f t="shared" si="39"/>
        <v>46270.450919389667</v>
      </c>
      <c r="E252" s="15">
        <f t="shared" si="40"/>
        <v>0.61284702457596396</v>
      </c>
      <c r="F252" s="37"/>
      <c r="G252" s="21">
        <v>31736.181597833922</v>
      </c>
      <c r="H252" s="21">
        <f t="shared" si="41"/>
        <v>-9254.0901838779337</v>
      </c>
      <c r="I252" s="21">
        <f t="shared" si="42"/>
        <v>22482.09141395599</v>
      </c>
      <c r="J252" s="21">
        <f t="shared" si="43"/>
        <v>37016.360735511735</v>
      </c>
      <c r="K252" s="34"/>
      <c r="L252" s="21">
        <f>VLOOKUP(A252,'2018-19 TITLE IV-A'!$1:$1048576,2,0)</f>
        <v>11773</v>
      </c>
      <c r="N252" s="4"/>
      <c r="O252" s="5"/>
    </row>
    <row r="253" spans="1:15" x14ac:dyDescent="0.3">
      <c r="A253" s="12" t="s">
        <v>404</v>
      </c>
      <c r="B253" s="21">
        <v>71733.502208455931</v>
      </c>
      <c r="C253" s="21">
        <v>21448.589418517979</v>
      </c>
      <c r="D253" s="21">
        <f t="shared" si="39"/>
        <v>50284.912789937953</v>
      </c>
      <c r="E253" s="15">
        <f t="shared" si="40"/>
        <v>0.70099620458807566</v>
      </c>
      <c r="F253" s="37"/>
      <c r="G253" s="21">
        <v>20203.490467232281</v>
      </c>
      <c r="H253" s="21">
        <f t="shared" si="41"/>
        <v>-10056.982557987591</v>
      </c>
      <c r="I253" s="21">
        <f t="shared" si="42"/>
        <v>10146.50790924469</v>
      </c>
      <c r="J253" s="21">
        <f t="shared" si="43"/>
        <v>40227.930231950362</v>
      </c>
      <c r="K253" s="34"/>
      <c r="L253" s="21">
        <f>VLOOKUP(A253,'2018-19 TITLE IV-A'!$1:$1048576,2,0)</f>
        <v>12805</v>
      </c>
      <c r="N253" s="4"/>
      <c r="O253" s="5"/>
    </row>
    <row r="254" spans="1:15" x14ac:dyDescent="0.3">
      <c r="A254" s="12" t="s">
        <v>405</v>
      </c>
      <c r="B254" s="21">
        <v>53100.355394827318</v>
      </c>
      <c r="C254" s="21">
        <v>17797.115911707948</v>
      </c>
      <c r="D254" s="21">
        <f t="shared" si="39"/>
        <v>35303.239483119367</v>
      </c>
      <c r="E254" s="15">
        <f t="shared" si="40"/>
        <v>0.66483998497980623</v>
      </c>
      <c r="F254" s="37"/>
      <c r="G254" s="21">
        <v>18212.537806883651</v>
      </c>
      <c r="H254" s="21">
        <f t="shared" si="41"/>
        <v>-7060.6478966238737</v>
      </c>
      <c r="I254" s="21">
        <f t="shared" si="42"/>
        <v>11151.889910259777</v>
      </c>
      <c r="J254" s="21">
        <f t="shared" si="43"/>
        <v>28242.591586495495</v>
      </c>
      <c r="K254" s="34"/>
      <c r="L254" s="21">
        <f>VLOOKUP(A254,'2018-19 TITLE IV-A'!$1:$1048576,2,0)</f>
        <v>10000</v>
      </c>
      <c r="N254" s="4"/>
      <c r="O254" s="5"/>
    </row>
    <row r="255" spans="1:15" x14ac:dyDescent="0.3">
      <c r="A255" s="12" t="s">
        <v>406</v>
      </c>
      <c r="B255" s="21">
        <v>99814.045405082812</v>
      </c>
      <c r="C255" s="21">
        <v>37902.87733758548</v>
      </c>
      <c r="D255" s="21">
        <f t="shared" si="39"/>
        <v>61911.168067497332</v>
      </c>
      <c r="E255" s="15">
        <f t="shared" si="40"/>
        <v>0.62026509211442737</v>
      </c>
      <c r="F255" s="37"/>
      <c r="G255" s="21">
        <v>57023.683359376424</v>
      </c>
      <c r="H255" s="21">
        <f t="shared" si="41"/>
        <v>-12382.233613499466</v>
      </c>
      <c r="I255" s="21">
        <f t="shared" si="42"/>
        <v>44641.449745876962</v>
      </c>
      <c r="J255" s="21">
        <f t="shared" si="43"/>
        <v>49528.934453997863</v>
      </c>
      <c r="K255" s="34"/>
      <c r="L255" s="21">
        <f>VLOOKUP(A255,'2018-19 TITLE IV-A'!$1:$1048576,2,0)</f>
        <v>27085</v>
      </c>
      <c r="N255" s="4"/>
      <c r="O255" s="5"/>
    </row>
    <row r="256" spans="1:15" x14ac:dyDescent="0.3">
      <c r="A256" s="12" t="s">
        <v>407</v>
      </c>
      <c r="B256" s="21">
        <v>27910.794194585596</v>
      </c>
      <c r="C256" s="21">
        <v>13386.990603514769</v>
      </c>
      <c r="D256" s="21">
        <f t="shared" si="39"/>
        <v>14523.803591070828</v>
      </c>
      <c r="E256" s="15">
        <f t="shared" si="40"/>
        <v>0.52036511357631998</v>
      </c>
      <c r="F256" s="37"/>
      <c r="G256" s="21">
        <v>15955.822805117601</v>
      </c>
      <c r="H256" s="21">
        <f t="shared" si="41"/>
        <v>-2904.7607182141655</v>
      </c>
      <c r="I256" s="21">
        <f t="shared" si="42"/>
        <v>13051.062086903436</v>
      </c>
      <c r="J256" s="21">
        <f t="shared" si="43"/>
        <v>11619.042872856662</v>
      </c>
      <c r="K256" s="34"/>
      <c r="L256" s="21">
        <f>VLOOKUP(A256,'2018-19 TITLE IV-A'!$1:$1048576,2,0)</f>
        <v>10000</v>
      </c>
      <c r="N256" s="4"/>
      <c r="O256" s="5"/>
    </row>
    <row r="257" spans="1:15" x14ac:dyDescent="0.3">
      <c r="A257" s="12" t="s">
        <v>408</v>
      </c>
      <c r="B257" s="21">
        <v>144923.49556631807</v>
      </c>
      <c r="C257" s="21">
        <v>57731.186755053059</v>
      </c>
      <c r="D257" s="21">
        <f t="shared" si="39"/>
        <v>87192.308811265015</v>
      </c>
      <c r="E257" s="15">
        <f t="shared" si="40"/>
        <v>0.60164370498064035</v>
      </c>
      <c r="F257" s="37"/>
      <c r="G257" s="21">
        <v>53066.393626747784</v>
      </c>
      <c r="H257" s="21">
        <f t="shared" si="41"/>
        <v>-17438.461762253002</v>
      </c>
      <c r="I257" s="21">
        <f t="shared" si="42"/>
        <v>35627.931864494778</v>
      </c>
      <c r="J257" s="21">
        <f t="shared" si="43"/>
        <v>69753.847049012009</v>
      </c>
      <c r="K257" s="34"/>
      <c r="L257" s="21">
        <f>VLOOKUP(A257,'2018-19 TITLE IV-A'!$1:$1048576,2,0)</f>
        <v>24310</v>
      </c>
      <c r="N257" s="4"/>
      <c r="O257" s="5"/>
    </row>
    <row r="258" spans="1:15" x14ac:dyDescent="0.3">
      <c r="A258" s="12" t="s">
        <v>409</v>
      </c>
      <c r="B258" s="21">
        <v>117612.15380185051</v>
      </c>
      <c r="C258" s="21">
        <v>58047.117169142162</v>
      </c>
      <c r="D258" s="21">
        <f t="shared" si="39"/>
        <v>59565.036632708347</v>
      </c>
      <c r="E258" s="15">
        <f t="shared" si="40"/>
        <v>0.50645307229949865</v>
      </c>
      <c r="F258" s="37"/>
      <c r="G258" s="21">
        <v>66668.050453431337</v>
      </c>
      <c r="H258" s="21">
        <f t="shared" si="41"/>
        <v>-11913.007326541669</v>
      </c>
      <c r="I258" s="21">
        <f t="shared" si="42"/>
        <v>54755.043126889665</v>
      </c>
      <c r="J258" s="21">
        <f t="shared" si="43"/>
        <v>47652.029306166674</v>
      </c>
      <c r="K258" s="34"/>
      <c r="L258" s="21">
        <f>VLOOKUP(A258,'2018-19 TITLE IV-A'!$1:$1048576,2,0)</f>
        <v>23509</v>
      </c>
      <c r="N258" s="4"/>
      <c r="O258" s="5"/>
    </row>
    <row r="259" spans="1:15" x14ac:dyDescent="0.3">
      <c r="A259" s="12" t="s">
        <v>410</v>
      </c>
      <c r="B259" s="21">
        <v>190734.28034341219</v>
      </c>
      <c r="C259" s="21">
        <v>110329.70444613272</v>
      </c>
      <c r="D259" s="21">
        <f t="shared" si="39"/>
        <v>80404.575897279472</v>
      </c>
      <c r="E259" s="15">
        <f t="shared" si="40"/>
        <v>0.42155283126092014</v>
      </c>
      <c r="F259" s="37"/>
      <c r="G259" s="21">
        <v>94202.830126630317</v>
      </c>
      <c r="H259" s="21">
        <f t="shared" si="41"/>
        <v>-16080.915179455895</v>
      </c>
      <c r="I259" s="21">
        <f t="shared" si="42"/>
        <v>78121.914947174417</v>
      </c>
      <c r="J259" s="21">
        <f t="shared" si="43"/>
        <v>64323.660717823579</v>
      </c>
      <c r="K259" s="34"/>
      <c r="L259" s="21">
        <f>VLOOKUP(A259,'2018-19 TITLE IV-A'!$1:$1048576,2,0)</f>
        <v>39387</v>
      </c>
      <c r="N259" s="4"/>
      <c r="O259" s="5"/>
    </row>
    <row r="260" spans="1:15" x14ac:dyDescent="0.3">
      <c r="A260" s="12" t="s">
        <v>411</v>
      </c>
      <c r="B260" s="21">
        <v>133586.34717048577</v>
      </c>
      <c r="C260" s="21">
        <v>73944.46140745595</v>
      </c>
      <c r="D260" s="21">
        <f t="shared" si="39"/>
        <v>59641.885763029815</v>
      </c>
      <c r="E260" s="15">
        <f t="shared" si="40"/>
        <v>0.44646692589710202</v>
      </c>
      <c r="F260" s="37"/>
      <c r="G260" s="21">
        <v>66821.069169555689</v>
      </c>
      <c r="H260" s="21">
        <f t="shared" si="41"/>
        <v>-11928.377152605963</v>
      </c>
      <c r="I260" s="21">
        <f t="shared" si="42"/>
        <v>54892.692016949724</v>
      </c>
      <c r="J260" s="21">
        <f t="shared" si="43"/>
        <v>47713.508610423851</v>
      </c>
      <c r="K260" s="34"/>
      <c r="L260" s="21">
        <f>VLOOKUP(A260,'2018-19 TITLE IV-A'!$1:$1048576,2,0)</f>
        <v>30105</v>
      </c>
      <c r="N260" s="4"/>
      <c r="O260" s="5"/>
    </row>
    <row r="261" spans="1:15" x14ac:dyDescent="0.3">
      <c r="A261" s="12" t="s">
        <v>412</v>
      </c>
      <c r="B261" s="21">
        <v>95559.822430683969</v>
      </c>
      <c r="C261" s="21">
        <v>41420.227955811424</v>
      </c>
      <c r="D261" s="21">
        <f t="shared" si="39"/>
        <v>54139.594474872545</v>
      </c>
      <c r="E261" s="15">
        <f t="shared" si="40"/>
        <v>0.56655185304622846</v>
      </c>
      <c r="F261" s="37"/>
      <c r="G261" s="21">
        <v>43295.653700757204</v>
      </c>
      <c r="H261" s="21">
        <f t="shared" si="41"/>
        <v>-10827.918894974509</v>
      </c>
      <c r="I261" s="21">
        <f t="shared" si="42"/>
        <v>32467.734805782697</v>
      </c>
      <c r="J261" s="21">
        <f t="shared" si="43"/>
        <v>43311.675579898038</v>
      </c>
      <c r="K261" s="34"/>
      <c r="L261" s="21">
        <f>VLOOKUP(A261,'2018-19 TITLE IV-A'!$1:$1048576,2,0)</f>
        <v>19901</v>
      </c>
      <c r="N261" s="4"/>
      <c r="O261" s="5"/>
    </row>
    <row r="262" spans="1:15" x14ac:dyDescent="0.3">
      <c r="A262" s="12" t="s">
        <v>413</v>
      </c>
      <c r="B262" s="21">
        <v>48785.882702676849</v>
      </c>
      <c r="C262" s="21">
        <v>17354.725220556327</v>
      </c>
      <c r="D262" s="21">
        <f t="shared" ref="D262:D265" si="44">IF((C262-B262)&gt;0,0,(B262-C262))</f>
        <v>31431.157482120521</v>
      </c>
      <c r="E262" s="15">
        <f t="shared" ref="E262:E265" si="45">D262/B262</f>
        <v>0.64426747536118512</v>
      </c>
      <c r="F262" s="37"/>
      <c r="G262" s="21">
        <v>15269.897995190764</v>
      </c>
      <c r="H262" s="21">
        <f t="shared" si="41"/>
        <v>-6286.2314964241041</v>
      </c>
      <c r="I262" s="21">
        <f t="shared" si="42"/>
        <v>8983.6664987666591</v>
      </c>
      <c r="J262" s="21">
        <f t="shared" si="43"/>
        <v>25144.925985696416</v>
      </c>
      <c r="K262" s="34"/>
      <c r="L262" s="21">
        <f>VLOOKUP(A262,'2018-19 TITLE IV-A'!$1:$1048576,2,0)</f>
        <v>32462</v>
      </c>
      <c r="N262" s="4"/>
      <c r="O262" s="5"/>
    </row>
    <row r="263" spans="1:15" x14ac:dyDescent="0.3">
      <c r="A263" s="12" t="s">
        <v>414</v>
      </c>
      <c r="B263" s="21">
        <v>62885.558255575721</v>
      </c>
      <c r="C263" s="21">
        <v>22348.696023864395</v>
      </c>
      <c r="D263" s="21">
        <f t="shared" si="44"/>
        <v>40536.862231711326</v>
      </c>
      <c r="E263" s="15">
        <f t="shared" si="45"/>
        <v>0.64461322052614745</v>
      </c>
      <c r="F263" s="37"/>
      <c r="G263" s="21">
        <v>28882.478896332035</v>
      </c>
      <c r="H263" s="21">
        <f t="shared" si="41"/>
        <v>-8107.372446342265</v>
      </c>
      <c r="I263" s="21">
        <f t="shared" si="42"/>
        <v>20775.106449989769</v>
      </c>
      <c r="J263" s="21">
        <f t="shared" si="43"/>
        <v>32429.48978536906</v>
      </c>
      <c r="K263" s="34"/>
      <c r="L263" s="21">
        <f>VLOOKUP(A263,'2018-19 TITLE IV-A'!$1:$1048576,2,0)</f>
        <v>10659</v>
      </c>
      <c r="N263" s="4"/>
      <c r="O263" s="5"/>
    </row>
    <row r="264" spans="1:15" x14ac:dyDescent="0.3">
      <c r="A264" s="12" t="s">
        <v>415</v>
      </c>
      <c r="B264" s="21">
        <v>69205.371739646507</v>
      </c>
      <c r="C264" s="21">
        <v>44671.537808874178</v>
      </c>
      <c r="D264" s="21">
        <f t="shared" si="44"/>
        <v>24533.833930772329</v>
      </c>
      <c r="E264" s="15">
        <f t="shared" si="45"/>
        <v>0.35450765329416384</v>
      </c>
      <c r="F264" s="37"/>
      <c r="G264" s="21">
        <v>43467.016543240628</v>
      </c>
      <c r="H264" s="21">
        <f t="shared" si="41"/>
        <v>-4906.766786154466</v>
      </c>
      <c r="I264" s="21">
        <f t="shared" si="42"/>
        <v>38560.24975708616</v>
      </c>
      <c r="J264" s="21">
        <f t="shared" si="43"/>
        <v>19627.067144617864</v>
      </c>
      <c r="K264" s="34"/>
      <c r="L264" s="21">
        <f>VLOOKUP(A264,'2018-19 TITLE IV-A'!$1:$1048576,2,0)</f>
        <v>20037</v>
      </c>
      <c r="N264" s="4"/>
      <c r="O264" s="5"/>
    </row>
    <row r="265" spans="1:15" x14ac:dyDescent="0.3">
      <c r="A265" s="12" t="s">
        <v>416</v>
      </c>
      <c r="B265" s="21">
        <v>63604.833510664066</v>
      </c>
      <c r="C265" s="21">
        <v>38216.768087740791</v>
      </c>
      <c r="D265" s="21">
        <f t="shared" si="44"/>
        <v>25388.065422923275</v>
      </c>
      <c r="E265" s="15">
        <f t="shared" si="45"/>
        <v>0.39915308352574619</v>
      </c>
      <c r="F265" s="37"/>
      <c r="G265" s="21">
        <v>24394.502863016372</v>
      </c>
      <c r="H265" s="21">
        <f t="shared" si="41"/>
        <v>-5077.6130845846546</v>
      </c>
      <c r="I265" s="21">
        <f t="shared" si="42"/>
        <v>19316.889778431716</v>
      </c>
      <c r="J265" s="21">
        <f t="shared" si="43"/>
        <v>20310.452338338619</v>
      </c>
      <c r="K265" s="34"/>
      <c r="L265" s="21">
        <f>VLOOKUP(A265,'2018-19 TITLE IV-A'!$1:$1048576,2,0)</f>
        <v>14304</v>
      </c>
      <c r="N265" s="4"/>
      <c r="O265" s="5"/>
    </row>
    <row r="266" spans="1:15" x14ac:dyDescent="0.3">
      <c r="A266" s="12" t="s">
        <v>417</v>
      </c>
      <c r="B266" s="21">
        <v>65277.955091784192</v>
      </c>
      <c r="C266" s="21">
        <v>31125.727514419159</v>
      </c>
      <c r="D266" s="21">
        <f>IF((C266-B266)&gt;0,0,(B266-C266))</f>
        <v>34152.227577365033</v>
      </c>
      <c r="E266" s="15">
        <f>D266/B266</f>
        <v>0.52318163964151798</v>
      </c>
      <c r="F266" s="37"/>
      <c r="G266" s="21">
        <v>35661.419473734713</v>
      </c>
      <c r="H266" s="21">
        <f>-D266/5</f>
        <v>-6830.4455154730067</v>
      </c>
      <c r="I266" s="21">
        <f t="shared" si="42"/>
        <v>28830.973958261708</v>
      </c>
      <c r="J266" s="21">
        <f t="shared" si="43"/>
        <v>27321.782061892027</v>
      </c>
      <c r="K266" s="34"/>
      <c r="L266" s="21">
        <f>VLOOKUP(A266,'2018-19 TITLE IV-A'!$1:$1048576,2,0)</f>
        <v>16232</v>
      </c>
      <c r="N266" s="4"/>
      <c r="O266" s="5"/>
    </row>
    <row r="267" spans="1:15" x14ac:dyDescent="0.3">
      <c r="A267" s="12" t="s">
        <v>418</v>
      </c>
      <c r="B267" s="21">
        <v>41392.400067603965</v>
      </c>
      <c r="C267" s="21">
        <v>15825.845026472054</v>
      </c>
      <c r="D267" s="21">
        <f>IF((C267-B267)&gt;0,0,(B267-C267))</f>
        <v>25566.555041131913</v>
      </c>
      <c r="E267" s="15">
        <f>D267/B267</f>
        <v>0.61766302508130577</v>
      </c>
      <c r="F267" s="37"/>
      <c r="G267" s="21">
        <v>16937.861415675521</v>
      </c>
      <c r="H267" s="21">
        <f>-D267/5</f>
        <v>-5113.3110082263829</v>
      </c>
      <c r="I267" s="21">
        <f t="shared" si="42"/>
        <v>11824.550407449138</v>
      </c>
      <c r="J267" s="21">
        <f t="shared" si="43"/>
        <v>20453.244032905532</v>
      </c>
      <c r="K267" s="34"/>
      <c r="L267" s="21">
        <v>10000</v>
      </c>
      <c r="N267" s="4"/>
      <c r="O267" s="5"/>
    </row>
    <row r="268" spans="1:15" x14ac:dyDescent="0.3">
      <c r="A268" s="12" t="s">
        <v>419</v>
      </c>
      <c r="B268" s="21">
        <v>66922.135882461182</v>
      </c>
      <c r="C268" s="21">
        <v>32124.896538253288</v>
      </c>
      <c r="D268" s="21">
        <f t="shared" ref="D268:D277" si="46">IF((C268-B268)&gt;0,0,(B268-C268))</f>
        <v>34797.23934420789</v>
      </c>
      <c r="E268" s="15">
        <f t="shared" ref="E268:E277" si="47">D268/B268</f>
        <v>0.51996606033800363</v>
      </c>
      <c r="F268" s="37"/>
      <c r="G268" s="21">
        <v>37590.251348399426</v>
      </c>
      <c r="H268" s="21">
        <f t="shared" ref="H268:H277" si="48">-D268/5</f>
        <v>-6959.4478688415784</v>
      </c>
      <c r="I268" s="21">
        <f t="shared" si="42"/>
        <v>30630.80347955785</v>
      </c>
      <c r="J268" s="21">
        <f t="shared" si="43"/>
        <v>27837.791475366314</v>
      </c>
      <c r="K268" s="34"/>
      <c r="L268" s="21">
        <f>VLOOKUP(A268,'2018-19 TITLE IV-A'!$1:$1048576,2,0)</f>
        <v>14170</v>
      </c>
      <c r="N268" s="4"/>
      <c r="O268" s="5"/>
    </row>
    <row r="269" spans="1:15" x14ac:dyDescent="0.3">
      <c r="A269" s="12" t="s">
        <v>420</v>
      </c>
      <c r="B269" s="21">
        <v>62827.000064156484</v>
      </c>
      <c r="C269" s="21">
        <v>32774.783645693322</v>
      </c>
      <c r="D269" s="21">
        <f t="shared" si="46"/>
        <v>30052.216418463162</v>
      </c>
      <c r="E269" s="15">
        <f t="shared" si="47"/>
        <v>0.47833282486470802</v>
      </c>
      <c r="F269" s="37"/>
      <c r="G269" s="21">
        <v>23941.360282335678</v>
      </c>
      <c r="H269" s="21">
        <f t="shared" si="48"/>
        <v>-6010.4432836926326</v>
      </c>
      <c r="I269" s="21">
        <f t="shared" si="42"/>
        <v>17930.916998643046</v>
      </c>
      <c r="J269" s="21">
        <f t="shared" si="43"/>
        <v>24041.77313477053</v>
      </c>
      <c r="K269" s="34"/>
      <c r="L269" s="21">
        <f>VLOOKUP(A269,'2018-19 TITLE IV-A'!$1:$1048576,2,0)</f>
        <v>10462</v>
      </c>
      <c r="N269" s="4"/>
      <c r="O269" s="5"/>
    </row>
    <row r="270" spans="1:15" x14ac:dyDescent="0.3">
      <c r="A270" s="12" t="s">
        <v>421</v>
      </c>
      <c r="B270" s="21">
        <v>110056.87756855167</v>
      </c>
      <c r="C270" s="21">
        <v>36368.37419591342</v>
      </c>
      <c r="D270" s="21">
        <f t="shared" si="46"/>
        <v>73688.503372638253</v>
      </c>
      <c r="E270" s="15">
        <f t="shared" si="47"/>
        <v>0.66954928215857779</v>
      </c>
      <c r="F270" s="37"/>
      <c r="G270" s="21">
        <v>35467.612249125763</v>
      </c>
      <c r="H270" s="21">
        <f t="shared" si="48"/>
        <v>-14737.70067452765</v>
      </c>
      <c r="I270" s="21">
        <f t="shared" si="42"/>
        <v>20729.911574598111</v>
      </c>
      <c r="J270" s="21">
        <f t="shared" si="43"/>
        <v>58950.802698110601</v>
      </c>
      <c r="K270" s="34"/>
      <c r="L270" s="21">
        <f>VLOOKUP(A270,'2018-19 TITLE IV-A'!$1:$1048576,2,0)</f>
        <v>14505</v>
      </c>
      <c r="N270" s="4"/>
      <c r="O270" s="5"/>
    </row>
    <row r="271" spans="1:15" x14ac:dyDescent="0.3">
      <c r="A271" s="12" t="s">
        <v>422</v>
      </c>
      <c r="B271" s="21">
        <v>65308.249103293259</v>
      </c>
      <c r="C271" s="21">
        <v>34544.181062228585</v>
      </c>
      <c r="D271" s="21">
        <f t="shared" si="46"/>
        <v>30764.068041064675</v>
      </c>
      <c r="E271" s="15">
        <f t="shared" si="47"/>
        <v>0.47105945211312295</v>
      </c>
      <c r="F271" s="37"/>
      <c r="G271" s="21">
        <v>29538.10785913793</v>
      </c>
      <c r="H271" s="21">
        <f t="shared" si="48"/>
        <v>-6152.8136082129349</v>
      </c>
      <c r="I271" s="21">
        <f t="shared" si="42"/>
        <v>23385.294250924995</v>
      </c>
      <c r="J271" s="21">
        <f t="shared" si="43"/>
        <v>24611.25443285174</v>
      </c>
      <c r="K271" s="34"/>
      <c r="L271" s="21">
        <f>VLOOKUP(A271,'2018-19 TITLE IV-A'!$1:$1048576,2,0)</f>
        <v>14966</v>
      </c>
      <c r="N271" s="4"/>
      <c r="O271" s="5"/>
    </row>
    <row r="272" spans="1:15" x14ac:dyDescent="0.3">
      <c r="A272" s="12" t="s">
        <v>423</v>
      </c>
      <c r="B272" s="21">
        <v>59089.97949969679</v>
      </c>
      <c r="C272" s="21">
        <v>28411.460746985715</v>
      </c>
      <c r="D272" s="21">
        <f t="shared" si="46"/>
        <v>30678.518752711076</v>
      </c>
      <c r="E272" s="15">
        <f t="shared" si="47"/>
        <v>0.51918310028976222</v>
      </c>
      <c r="F272" s="37"/>
      <c r="G272" s="21">
        <v>28510.157839771011</v>
      </c>
      <c r="H272" s="21">
        <f t="shared" si="48"/>
        <v>-6135.7037505422149</v>
      </c>
      <c r="I272" s="21">
        <f t="shared" si="42"/>
        <v>22374.454089228795</v>
      </c>
      <c r="J272" s="21">
        <f t="shared" si="43"/>
        <v>24542.81500216886</v>
      </c>
      <c r="K272" s="34"/>
      <c r="L272" s="21">
        <f>VLOOKUP(A272,'2018-19 TITLE IV-A'!$1:$1048576,2,0)</f>
        <v>15018</v>
      </c>
      <c r="N272" s="4"/>
      <c r="O272" s="5"/>
    </row>
    <row r="273" spans="1:15" x14ac:dyDescent="0.3">
      <c r="A273" s="12" t="s">
        <v>424</v>
      </c>
      <c r="B273" s="21">
        <v>88904.908910994855</v>
      </c>
      <c r="C273" s="21">
        <v>50365.946760833031</v>
      </c>
      <c r="D273" s="21">
        <f t="shared" si="46"/>
        <v>38538.962150161824</v>
      </c>
      <c r="E273" s="15">
        <f t="shared" si="47"/>
        <v>0.43348519921148826</v>
      </c>
      <c r="F273" s="37"/>
      <c r="G273" s="21">
        <v>40865.306020518976</v>
      </c>
      <c r="H273" s="21">
        <f t="shared" si="48"/>
        <v>-7707.7924300323648</v>
      </c>
      <c r="I273" s="21">
        <f t="shared" si="42"/>
        <v>33157.513590486611</v>
      </c>
      <c r="J273" s="21">
        <f t="shared" si="43"/>
        <v>30831.169720129459</v>
      </c>
      <c r="K273" s="34"/>
      <c r="L273" s="21">
        <f>VLOOKUP(A273,'2018-19 TITLE IV-A'!$1:$1048576,2,0)</f>
        <v>21498</v>
      </c>
      <c r="N273" s="4"/>
      <c r="O273" s="5"/>
    </row>
    <row r="274" spans="1:15" x14ac:dyDescent="0.3">
      <c r="A274" s="12" t="s">
        <v>425</v>
      </c>
      <c r="B274" s="21">
        <v>17657.300185169577</v>
      </c>
      <c r="C274" s="21">
        <v>8986.7329188481908</v>
      </c>
      <c r="D274" s="21">
        <f t="shared" si="46"/>
        <v>8670.5672663213863</v>
      </c>
      <c r="E274" s="15">
        <f t="shared" si="47"/>
        <v>0.49104716889866457</v>
      </c>
      <c r="F274" s="37"/>
      <c r="G274" s="21">
        <v>11417.872425171276</v>
      </c>
      <c r="H274" s="21">
        <f t="shared" si="48"/>
        <v>-1734.1134532642773</v>
      </c>
      <c r="I274" s="21">
        <f t="shared" si="42"/>
        <v>9683.7589719069983</v>
      </c>
      <c r="J274" s="21">
        <f t="shared" si="43"/>
        <v>6936.4538130571091</v>
      </c>
      <c r="K274" s="34"/>
      <c r="L274" s="21">
        <f>VLOOKUP(A274,'2018-19 TITLE IV-A'!$1:$1048576,2,0)</f>
        <v>10000</v>
      </c>
      <c r="N274" s="4"/>
      <c r="O274" s="5"/>
    </row>
    <row r="275" spans="1:15" x14ac:dyDescent="0.3">
      <c r="A275" s="12" t="s">
        <v>426</v>
      </c>
      <c r="B275" s="21">
        <v>146457.16215690598</v>
      </c>
      <c r="C275" s="21">
        <v>50991.302413988124</v>
      </c>
      <c r="D275" s="21">
        <f t="shared" si="46"/>
        <v>95465.859742917848</v>
      </c>
      <c r="E275" s="15">
        <f t="shared" si="47"/>
        <v>0.65183469580436826</v>
      </c>
      <c r="F275" s="37"/>
      <c r="G275" s="21">
        <v>44860.525645324618</v>
      </c>
      <c r="H275" s="21">
        <f t="shared" si="48"/>
        <v>-19093.171948583571</v>
      </c>
      <c r="I275" s="21">
        <f t="shared" si="42"/>
        <v>25767.353696741047</v>
      </c>
      <c r="J275" s="21">
        <f t="shared" si="43"/>
        <v>76372.687794334284</v>
      </c>
      <c r="K275" s="34"/>
      <c r="L275" s="21">
        <f>VLOOKUP(A275,'2018-19 TITLE IV-A'!$1:$1048576,2,0)</f>
        <v>25482</v>
      </c>
      <c r="N275" s="4"/>
      <c r="O275" s="5"/>
    </row>
    <row r="276" spans="1:15" x14ac:dyDescent="0.3">
      <c r="A276" s="12" t="s">
        <v>427</v>
      </c>
      <c r="B276" s="21">
        <v>53827.92435899745</v>
      </c>
      <c r="C276" s="21">
        <v>19459.7882982339</v>
      </c>
      <c r="D276" s="21">
        <f t="shared" si="46"/>
        <v>34368.136060763551</v>
      </c>
      <c r="E276" s="15">
        <f t="shared" si="47"/>
        <v>0.63848154039064009</v>
      </c>
      <c r="F276" s="37"/>
      <c r="G276" s="21">
        <v>16854.286098630837</v>
      </c>
      <c r="H276" s="21">
        <f t="shared" si="48"/>
        <v>-6873.6272121527099</v>
      </c>
      <c r="I276" s="21">
        <f t="shared" si="42"/>
        <v>9980.6588864781261</v>
      </c>
      <c r="J276" s="21">
        <f t="shared" si="43"/>
        <v>27494.50884861084</v>
      </c>
      <c r="K276" s="34"/>
      <c r="L276" s="21">
        <f>VLOOKUP(A276,'2018-19 TITLE IV-A'!$1:$1048576,2,0)</f>
        <v>12312</v>
      </c>
      <c r="N276" s="4"/>
      <c r="O276" s="5"/>
    </row>
    <row r="277" spans="1:15" x14ac:dyDescent="0.3">
      <c r="A277" s="12" t="s">
        <v>428</v>
      </c>
      <c r="B277" s="21">
        <v>54456.655884825122</v>
      </c>
      <c r="C277" s="21">
        <v>27949.665504923316</v>
      </c>
      <c r="D277" s="21">
        <f t="shared" si="46"/>
        <v>26506.990379901807</v>
      </c>
      <c r="E277" s="15">
        <f t="shared" si="47"/>
        <v>0.48675391371742749</v>
      </c>
      <c r="F277" s="37"/>
      <c r="G277" s="21">
        <v>29698.059372169635</v>
      </c>
      <c r="H277" s="21">
        <f t="shared" si="48"/>
        <v>-5301.3980759803617</v>
      </c>
      <c r="I277" s="21">
        <f t="shared" si="42"/>
        <v>24396.661296189275</v>
      </c>
      <c r="J277" s="21">
        <f t="shared" si="43"/>
        <v>21205.592303921447</v>
      </c>
      <c r="K277" s="34"/>
      <c r="L277" s="21">
        <f>VLOOKUP(A277,'2018-19 TITLE IV-A'!$1:$1048576,2,0)</f>
        <v>12364</v>
      </c>
      <c r="N277" s="4"/>
      <c r="O277" s="5"/>
    </row>
    <row r="278" spans="1:15" x14ac:dyDescent="0.3">
      <c r="B278" s="25"/>
      <c r="D278" s="27"/>
      <c r="E278" s="17"/>
      <c r="F278" s="17"/>
      <c r="G278" s="25"/>
      <c r="H278" s="26"/>
      <c r="I278" s="26"/>
      <c r="J278" s="27"/>
      <c r="K278" s="27"/>
      <c r="L278" s="27"/>
    </row>
    <row r="279" spans="1:15" x14ac:dyDescent="0.3">
      <c r="A279" s="51" t="s">
        <v>995</v>
      </c>
      <c r="B279" s="25">
        <f>SUM(B3:B278)</f>
        <v>22033661.920945588</v>
      </c>
      <c r="C279" s="25">
        <f>SUM(C3:C278)</f>
        <v>9789476.2211165689</v>
      </c>
      <c r="D279" s="25">
        <f>SUM(D3:D278)</f>
        <v>12244185.699829029</v>
      </c>
      <c r="E279" s="50">
        <f>D279/B279</f>
        <v>0.55570362038592824</v>
      </c>
      <c r="F279" s="25"/>
      <c r="G279" s="25">
        <f>SUM(G3:G278)</f>
        <v>9808897.7400928605</v>
      </c>
      <c r="H279" s="25">
        <f>SUM(H3:H278)</f>
        <v>-2415204.0662179189</v>
      </c>
      <c r="I279" s="25">
        <f>SUM(I3:I278)</f>
        <v>7393693.6738749361</v>
      </c>
      <c r="J279" s="25">
        <f>SUM(J3:J278)</f>
        <v>9828981.6336111072</v>
      </c>
      <c r="K279" s="25"/>
      <c r="L279" s="25">
        <f>SUM(L3:L278)</f>
        <v>4717070</v>
      </c>
    </row>
    <row r="280" spans="1:15" x14ac:dyDescent="0.3">
      <c r="D280" s="30"/>
      <c r="E280" s="17"/>
      <c r="F280" s="17"/>
      <c r="H280" s="28"/>
      <c r="I280" s="28"/>
      <c r="J280" s="25"/>
      <c r="K280" s="25"/>
      <c r="L280" s="25"/>
    </row>
    <row r="281" spans="1:15" ht="134.25" customHeight="1" x14ac:dyDescent="0.3">
      <c r="A281" s="61" t="s">
        <v>1000</v>
      </c>
      <c r="B281" s="61"/>
      <c r="C281" s="61"/>
      <c r="D281" s="61"/>
      <c r="E281" s="61"/>
      <c r="F281" s="61"/>
      <c r="G281" s="61"/>
      <c r="H281" s="61"/>
      <c r="I281" s="61"/>
      <c r="J281" s="61"/>
      <c r="K281" s="61"/>
      <c r="L281" s="61"/>
    </row>
    <row r="282" spans="1:15" x14ac:dyDescent="0.3">
      <c r="A282" s="1"/>
      <c r="D282" s="30"/>
      <c r="E282" s="17"/>
      <c r="F282" s="17"/>
      <c r="G282" s="29"/>
      <c r="H282" s="30"/>
      <c r="I282" s="29"/>
      <c r="J282" s="29"/>
      <c r="K282" s="29"/>
      <c r="L282" s="29"/>
      <c r="N282" s="4"/>
      <c r="O282" s="5"/>
    </row>
    <row r="283" spans="1:15" x14ac:dyDescent="0.3">
      <c r="A283" s="1"/>
      <c r="D283" s="30"/>
      <c r="E283" s="17"/>
      <c r="F283" s="17"/>
      <c r="G283" s="29"/>
      <c r="H283" s="30"/>
      <c r="I283" s="29"/>
      <c r="J283" s="29"/>
      <c r="K283" s="29"/>
      <c r="L283" s="29"/>
      <c r="N283" s="4"/>
      <c r="O283" s="5"/>
    </row>
    <row r="284" spans="1:15" x14ac:dyDescent="0.3">
      <c r="A284" s="1"/>
      <c r="D284" s="30"/>
      <c r="E284" s="17"/>
      <c r="F284" s="17"/>
      <c r="G284" s="29"/>
      <c r="H284" s="30"/>
      <c r="I284" s="29"/>
      <c r="J284" s="29"/>
      <c r="K284" s="29"/>
      <c r="L284" s="29"/>
      <c r="N284" s="4"/>
      <c r="O284" s="5"/>
    </row>
    <row r="285" spans="1:15" x14ac:dyDescent="0.3">
      <c r="A285" s="1"/>
      <c r="D285" s="30"/>
      <c r="E285" s="17"/>
      <c r="F285" s="17"/>
      <c r="G285" s="29"/>
      <c r="H285" s="30"/>
      <c r="I285" s="29"/>
      <c r="J285" s="29"/>
      <c r="K285" s="29"/>
      <c r="L285" s="29"/>
      <c r="N285" s="4"/>
      <c r="O285" s="5"/>
    </row>
    <row r="286" spans="1:15" x14ac:dyDescent="0.3">
      <c r="A286" s="1"/>
      <c r="D286" s="30"/>
      <c r="E286" s="17"/>
      <c r="F286" s="17"/>
      <c r="G286" s="29"/>
      <c r="H286" s="30"/>
      <c r="I286" s="29"/>
      <c r="J286" s="29"/>
      <c r="K286" s="29"/>
      <c r="L286" s="29"/>
      <c r="N286" s="4"/>
      <c r="O286" s="5"/>
    </row>
    <row r="287" spans="1:15" x14ac:dyDescent="0.3">
      <c r="A287" s="1"/>
      <c r="D287" s="30"/>
      <c r="E287" s="17"/>
      <c r="F287" s="17"/>
      <c r="G287" s="29"/>
      <c r="H287" s="30"/>
      <c r="I287" s="29"/>
      <c r="J287" s="29"/>
      <c r="K287" s="29"/>
      <c r="L287" s="29"/>
      <c r="N287" s="4"/>
      <c r="O287" s="5"/>
    </row>
    <row r="288" spans="1:15" x14ac:dyDescent="0.3">
      <c r="A288" s="1"/>
      <c r="D288" s="30"/>
      <c r="E288" s="17"/>
      <c r="F288" s="17"/>
      <c r="G288" s="29"/>
      <c r="H288" s="30"/>
      <c r="I288" s="29"/>
      <c r="J288" s="29"/>
      <c r="K288" s="29"/>
      <c r="L288" s="29"/>
      <c r="N288" s="4"/>
      <c r="O288" s="5"/>
    </row>
    <row r="289" spans="1:15" x14ac:dyDescent="0.3">
      <c r="A289" s="1"/>
      <c r="D289" s="30"/>
      <c r="E289" s="17"/>
      <c r="F289" s="17"/>
      <c r="G289" s="29"/>
      <c r="H289" s="30"/>
      <c r="I289" s="29"/>
      <c r="J289" s="29"/>
      <c r="K289" s="29"/>
      <c r="L289" s="29"/>
      <c r="N289" s="4"/>
      <c r="O289" s="5"/>
    </row>
    <row r="290" spans="1:15" x14ac:dyDescent="0.3">
      <c r="A290" s="1"/>
      <c r="D290" s="30"/>
      <c r="E290" s="17"/>
      <c r="F290" s="17"/>
      <c r="G290" s="29"/>
      <c r="H290" s="30"/>
      <c r="I290" s="29"/>
      <c r="J290" s="29"/>
      <c r="K290" s="29"/>
      <c r="L290" s="29"/>
      <c r="N290" s="4"/>
      <c r="O290" s="5"/>
    </row>
    <row r="291" spans="1:15" x14ac:dyDescent="0.3">
      <c r="A291" s="1"/>
      <c r="D291" s="30"/>
      <c r="E291" s="17"/>
      <c r="F291" s="17"/>
      <c r="G291" s="29"/>
      <c r="H291" s="30"/>
      <c r="I291" s="29"/>
      <c r="J291" s="29"/>
      <c r="K291" s="29"/>
      <c r="L291" s="29"/>
      <c r="N291" s="4"/>
      <c r="O291" s="5"/>
    </row>
    <row r="292" spans="1:15" x14ac:dyDescent="0.3">
      <c r="B292" s="25"/>
      <c r="D292" s="26"/>
      <c r="E292" s="17"/>
      <c r="F292" s="17"/>
      <c r="G292" s="25"/>
      <c r="H292" s="26"/>
      <c r="I292" s="25"/>
      <c r="J292" s="26"/>
      <c r="K292" s="26"/>
      <c r="L292" s="26"/>
    </row>
    <row r="294" spans="1:15" x14ac:dyDescent="0.3">
      <c r="B294" s="25"/>
      <c r="C294" s="25"/>
      <c r="D294" s="31"/>
      <c r="E294" s="18"/>
      <c r="F294" s="18"/>
      <c r="G294" s="25"/>
      <c r="H294" s="25"/>
      <c r="I294" s="25"/>
      <c r="J294" s="25"/>
      <c r="K294" s="25"/>
      <c r="L294" s="25"/>
      <c r="N294" s="1"/>
    </row>
  </sheetData>
  <mergeCells count="3">
    <mergeCell ref="B1:E1"/>
    <mergeCell ref="G1:J1"/>
    <mergeCell ref="A281:L281"/>
  </mergeCells>
  <pageMargins left="0" right="0" top="0" bottom="0" header="0.3" footer="0.3"/>
  <pageSetup scale="66" fitToHeight="1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D8A32-B403-402D-B6FE-633B55693904}">
  <dimension ref="A1:P700"/>
  <sheetViews>
    <sheetView zoomScale="70" zoomScaleNormal="70" zoomScaleSheetLayoutView="50" workbookViewId="0">
      <pane ySplit="2" topLeftCell="A613" activePane="bottomLeft" state="frozen"/>
      <selection activeCell="O27" sqref="O27"/>
      <selection pane="bottomLeft" activeCell="G627" sqref="G627"/>
    </sheetView>
  </sheetViews>
  <sheetFormatPr defaultRowHeight="15.6" x14ac:dyDescent="0.3"/>
  <cols>
    <col min="1" max="1" width="53.6640625" style="3" customWidth="1"/>
    <col min="2" max="4" width="15.6640625" style="23" customWidth="1"/>
    <col min="5" max="5" width="15.6640625" style="16" customWidth="1"/>
    <col min="6" max="6" width="4.6640625" style="16" customWidth="1"/>
    <col min="7" max="10" width="15.6640625" style="23" customWidth="1"/>
    <col min="11" max="11" width="4.6640625" style="23" customWidth="1"/>
    <col min="12" max="12" width="15.6640625" style="48" customWidth="1"/>
    <col min="13" max="13" width="10.6640625" style="7" customWidth="1"/>
    <col min="14" max="19" width="10.6640625" customWidth="1"/>
  </cols>
  <sheetData>
    <row r="1" spans="1:16" x14ac:dyDescent="0.3">
      <c r="A1" s="11" t="s">
        <v>478</v>
      </c>
      <c r="B1" s="62" t="s">
        <v>997</v>
      </c>
      <c r="C1" s="63"/>
      <c r="D1" s="63"/>
      <c r="E1" s="63"/>
      <c r="F1" s="42"/>
      <c r="G1" s="58" t="s">
        <v>998</v>
      </c>
      <c r="H1" s="59"/>
      <c r="I1" s="59"/>
      <c r="J1" s="60"/>
      <c r="K1" s="54"/>
      <c r="L1" s="49"/>
      <c r="M1" s="5"/>
      <c r="N1" s="10"/>
      <c r="O1" s="10"/>
      <c r="P1" s="10"/>
    </row>
    <row r="2" spans="1:16" ht="46.8" x14ac:dyDescent="0.3">
      <c r="A2" s="13" t="s">
        <v>479</v>
      </c>
      <c r="B2" s="32" t="s">
        <v>473</v>
      </c>
      <c r="C2" s="32" t="s">
        <v>444</v>
      </c>
      <c r="D2" s="32" t="s">
        <v>446</v>
      </c>
      <c r="E2" s="14" t="s">
        <v>476</v>
      </c>
      <c r="F2" s="41"/>
      <c r="G2" s="32" t="s">
        <v>450</v>
      </c>
      <c r="H2" s="32" t="s">
        <v>999</v>
      </c>
      <c r="I2" s="32" t="s">
        <v>445</v>
      </c>
      <c r="J2" s="32" t="s">
        <v>472</v>
      </c>
      <c r="K2" s="43"/>
      <c r="L2" s="45" t="s">
        <v>475</v>
      </c>
      <c r="M2" s="6"/>
    </row>
    <row r="3" spans="1:16" x14ac:dyDescent="0.3">
      <c r="A3" s="12" t="s">
        <v>481</v>
      </c>
      <c r="B3" s="21">
        <v>72506.076233173982</v>
      </c>
      <c r="C3" s="21">
        <v>79996.476279615337</v>
      </c>
      <c r="D3" s="22">
        <f t="shared" ref="D3:D66" si="0">B3-C3</f>
        <v>-7490.4000464413548</v>
      </c>
      <c r="E3" s="15">
        <f t="shared" ref="E3:E66" si="1">(B3/C3)-1</f>
        <v>-9.363412483644673E-2</v>
      </c>
      <c r="F3" s="37"/>
      <c r="G3" s="21">
        <v>65303.013598348676</v>
      </c>
      <c r="H3" s="22">
        <f t="shared" ref="H3:H34" si="2">-D3</f>
        <v>7490.4000464413548</v>
      </c>
      <c r="I3" s="22">
        <f t="shared" ref="I3:I66" si="3">G3+H3</f>
        <v>72793.413644790038</v>
      </c>
      <c r="J3" s="21">
        <f t="shared" ref="J3:J34" si="4">D3+H3</f>
        <v>0</v>
      </c>
      <c r="K3" s="34"/>
      <c r="L3" s="46">
        <f>VLOOKUP(A3,'2018-19 TITLE IV-A'!$1:$1048576,2,0)</f>
        <v>42874</v>
      </c>
      <c r="M3" s="5"/>
    </row>
    <row r="4" spans="1:16" x14ac:dyDescent="0.3">
      <c r="A4" s="12" t="s">
        <v>482</v>
      </c>
      <c r="B4" s="21">
        <v>61816.276612931812</v>
      </c>
      <c r="C4" s="21">
        <v>67772.049762956172</v>
      </c>
      <c r="D4" s="22">
        <f t="shared" si="0"/>
        <v>-5955.7731500243608</v>
      </c>
      <c r="E4" s="15">
        <f t="shared" si="1"/>
        <v>-8.7879489713763248E-2</v>
      </c>
      <c r="F4" s="37"/>
      <c r="G4" s="21">
        <v>57663.63735506402</v>
      </c>
      <c r="H4" s="22">
        <f t="shared" si="2"/>
        <v>5955.7731500243608</v>
      </c>
      <c r="I4" s="22">
        <f t="shared" si="3"/>
        <v>63619.410505088381</v>
      </c>
      <c r="J4" s="21">
        <f t="shared" si="4"/>
        <v>0</v>
      </c>
      <c r="K4" s="34"/>
      <c r="L4" s="46">
        <f>VLOOKUP(A4,'2018-19 TITLE IV-A'!$1:$1048576,2,0)</f>
        <v>27442</v>
      </c>
      <c r="M4" s="4"/>
    </row>
    <row r="5" spans="1:16" x14ac:dyDescent="0.3">
      <c r="A5" s="12" t="s">
        <v>483</v>
      </c>
      <c r="B5" s="21">
        <v>22163.347799102314</v>
      </c>
      <c r="C5" s="21">
        <v>24087.4429943133</v>
      </c>
      <c r="D5" s="22">
        <f t="shared" si="0"/>
        <v>-1924.0951952109863</v>
      </c>
      <c r="E5" s="15">
        <f t="shared" si="1"/>
        <v>-7.9879595176010953E-2</v>
      </c>
      <c r="F5" s="37"/>
      <c r="G5" s="21">
        <v>24499.578480432971</v>
      </c>
      <c r="H5" s="22">
        <f t="shared" si="2"/>
        <v>1924.0951952109863</v>
      </c>
      <c r="I5" s="22">
        <f t="shared" si="3"/>
        <v>26423.673675643957</v>
      </c>
      <c r="J5" s="21">
        <f t="shared" si="4"/>
        <v>0</v>
      </c>
      <c r="K5" s="34"/>
      <c r="L5" s="46">
        <f>VLOOKUP(A5,'2018-19 TITLE IV-A'!$1:$1048576,2,0)</f>
        <v>11260</v>
      </c>
      <c r="M5" s="5"/>
    </row>
    <row r="6" spans="1:16" x14ac:dyDescent="0.3">
      <c r="A6" s="12" t="s">
        <v>484</v>
      </c>
      <c r="B6" s="21">
        <v>51935.957671772201</v>
      </c>
      <c r="C6" s="21">
        <v>56283.121865044173</v>
      </c>
      <c r="D6" s="22">
        <f t="shared" si="0"/>
        <v>-4347.1641932719722</v>
      </c>
      <c r="E6" s="15">
        <f t="shared" si="1"/>
        <v>-7.723743902649205E-2</v>
      </c>
      <c r="F6" s="37"/>
      <c r="G6" s="21">
        <v>42027.586536984578</v>
      </c>
      <c r="H6" s="22">
        <f t="shared" si="2"/>
        <v>4347.1641932719722</v>
      </c>
      <c r="I6" s="22">
        <f t="shared" si="3"/>
        <v>46374.75073025655</v>
      </c>
      <c r="J6" s="21">
        <f t="shared" si="4"/>
        <v>0</v>
      </c>
      <c r="K6" s="34"/>
      <c r="L6" s="46">
        <f>VLOOKUP(A6,'2018-19 TITLE IV-A'!$1:$1048576,2,0)</f>
        <v>20838</v>
      </c>
      <c r="M6" s="5"/>
    </row>
    <row r="7" spans="1:16" x14ac:dyDescent="0.3">
      <c r="A7" s="12" t="s">
        <v>485</v>
      </c>
      <c r="B7" s="21">
        <v>651782.10161374183</v>
      </c>
      <c r="C7" s="21">
        <v>719498.33261874027</v>
      </c>
      <c r="D7" s="22">
        <f t="shared" si="0"/>
        <v>-67716.231004998437</v>
      </c>
      <c r="E7" s="15">
        <f t="shared" si="1"/>
        <v>-9.411589705640222E-2</v>
      </c>
      <c r="F7" s="37"/>
      <c r="G7" s="21">
        <v>674083.77529470075</v>
      </c>
      <c r="H7" s="22">
        <f t="shared" si="2"/>
        <v>67716.231004998437</v>
      </c>
      <c r="I7" s="22">
        <f t="shared" si="3"/>
        <v>741800.00629969919</v>
      </c>
      <c r="J7" s="21">
        <f t="shared" si="4"/>
        <v>0</v>
      </c>
      <c r="K7" s="34"/>
      <c r="L7" s="46">
        <f>VLOOKUP(A7,'2018-19 TITLE IV-A'!$1:$1048576,2,0)</f>
        <v>343498</v>
      </c>
      <c r="M7" s="5"/>
    </row>
    <row r="8" spans="1:16" x14ac:dyDescent="0.3">
      <c r="A8" s="12" t="s">
        <v>486</v>
      </c>
      <c r="B8" s="21">
        <v>82336.120231890091</v>
      </c>
      <c r="C8" s="21">
        <v>89956.303148292529</v>
      </c>
      <c r="D8" s="22">
        <f t="shared" si="0"/>
        <v>-7620.1829164024384</v>
      </c>
      <c r="E8" s="15">
        <f t="shared" si="1"/>
        <v>-8.4709827435222707E-2</v>
      </c>
      <c r="F8" s="37"/>
      <c r="G8" s="21">
        <v>89884.63441545784</v>
      </c>
      <c r="H8" s="22">
        <f t="shared" si="2"/>
        <v>7620.1829164024384</v>
      </c>
      <c r="I8" s="22">
        <f t="shared" si="3"/>
        <v>97504.817331860279</v>
      </c>
      <c r="J8" s="21">
        <f t="shared" si="4"/>
        <v>0</v>
      </c>
      <c r="K8" s="34"/>
      <c r="L8" s="46">
        <f>VLOOKUP(A8,'2018-19 TITLE IV-A'!$1:$1048576,2,0)</f>
        <v>35598</v>
      </c>
      <c r="M8" s="5"/>
    </row>
    <row r="9" spans="1:16" x14ac:dyDescent="0.3">
      <c r="A9" s="12" t="s">
        <v>487</v>
      </c>
      <c r="B9" s="21">
        <v>64875.818312872536</v>
      </c>
      <c r="C9" s="21">
        <v>70438.631893468686</v>
      </c>
      <c r="D9" s="22">
        <f t="shared" si="0"/>
        <v>-5562.8135805961501</v>
      </c>
      <c r="E9" s="15">
        <f t="shared" si="1"/>
        <v>-7.8973901551769865E-2</v>
      </c>
      <c r="F9" s="37"/>
      <c r="G9" s="21">
        <v>56297.018892786786</v>
      </c>
      <c r="H9" s="22">
        <f t="shared" si="2"/>
        <v>5562.8135805961501</v>
      </c>
      <c r="I9" s="22">
        <f t="shared" si="3"/>
        <v>61859.832473382936</v>
      </c>
      <c r="J9" s="21">
        <f t="shared" si="4"/>
        <v>0</v>
      </c>
      <c r="K9" s="34"/>
      <c r="L9" s="46">
        <f>VLOOKUP(A9,'2018-19 TITLE IV-A'!$1:$1048576,2,0)</f>
        <v>26727</v>
      </c>
      <c r="M9" s="5"/>
    </row>
    <row r="10" spans="1:16" x14ac:dyDescent="0.3">
      <c r="A10" s="12" t="s">
        <v>488</v>
      </c>
      <c r="B10" s="21">
        <v>24340.805729929278</v>
      </c>
      <c r="C10" s="21">
        <v>26152.153350449124</v>
      </c>
      <c r="D10" s="22">
        <f t="shared" si="0"/>
        <v>-1811.3476205198458</v>
      </c>
      <c r="E10" s="15">
        <f t="shared" si="1"/>
        <v>-6.92618919844602E-2</v>
      </c>
      <c r="F10" s="37"/>
      <c r="G10" s="21">
        <v>23656.004187991435</v>
      </c>
      <c r="H10" s="22">
        <f t="shared" si="2"/>
        <v>1811.3476205198458</v>
      </c>
      <c r="I10" s="22">
        <f t="shared" si="3"/>
        <v>25467.351808511281</v>
      </c>
      <c r="J10" s="21">
        <f t="shared" si="4"/>
        <v>0</v>
      </c>
      <c r="K10" s="34"/>
      <c r="L10" s="46">
        <f>VLOOKUP(A10,'2018-19 TITLE IV-A'!$1:$1048576,2,0)</f>
        <v>10000</v>
      </c>
      <c r="M10" s="5"/>
    </row>
    <row r="11" spans="1:16" x14ac:dyDescent="0.3">
      <c r="A11" s="12" t="s">
        <v>489</v>
      </c>
      <c r="B11" s="21">
        <v>21773.9236179488</v>
      </c>
      <c r="C11" s="21">
        <v>23709.054251553025</v>
      </c>
      <c r="D11" s="22">
        <f t="shared" si="0"/>
        <v>-1935.1306336042253</v>
      </c>
      <c r="E11" s="15">
        <f t="shared" si="1"/>
        <v>-8.1619899852288236E-2</v>
      </c>
      <c r="F11" s="37"/>
      <c r="G11" s="21">
        <v>22621.960770826106</v>
      </c>
      <c r="H11" s="22">
        <f t="shared" si="2"/>
        <v>1935.1306336042253</v>
      </c>
      <c r="I11" s="22">
        <f t="shared" si="3"/>
        <v>24557.091404430332</v>
      </c>
      <c r="J11" s="21">
        <f t="shared" si="4"/>
        <v>0</v>
      </c>
      <c r="K11" s="34"/>
      <c r="L11" s="46">
        <f>VLOOKUP(A11,'2018-19 TITLE IV-A'!$1:$1048576,2,0)</f>
        <v>13515</v>
      </c>
      <c r="M11" s="5"/>
    </row>
    <row r="12" spans="1:16" x14ac:dyDescent="0.3">
      <c r="A12" s="12" t="s">
        <v>490</v>
      </c>
      <c r="B12" s="21">
        <v>27493.946366635075</v>
      </c>
      <c r="C12" s="21">
        <v>30134.717146320239</v>
      </c>
      <c r="D12" s="22">
        <f t="shared" si="0"/>
        <v>-2640.7707796851646</v>
      </c>
      <c r="E12" s="15">
        <f t="shared" si="1"/>
        <v>-8.7632174108779659E-2</v>
      </c>
      <c r="F12" s="37"/>
      <c r="G12" s="21">
        <v>31543.313055405972</v>
      </c>
      <c r="H12" s="22">
        <f t="shared" si="2"/>
        <v>2640.7707796851646</v>
      </c>
      <c r="I12" s="22">
        <f t="shared" si="3"/>
        <v>34184.083835091136</v>
      </c>
      <c r="J12" s="21">
        <f t="shared" si="4"/>
        <v>0</v>
      </c>
      <c r="K12" s="34"/>
      <c r="L12" s="46">
        <f>VLOOKUP(A12,'2018-19 TITLE IV-A'!$1:$1048576,2,0)</f>
        <v>12263</v>
      </c>
      <c r="M12" s="5"/>
    </row>
    <row r="13" spans="1:16" x14ac:dyDescent="0.3">
      <c r="A13" s="12" t="s">
        <v>491</v>
      </c>
      <c r="B13" s="21">
        <v>41347.538009424141</v>
      </c>
      <c r="C13" s="21">
        <v>44795.241542638745</v>
      </c>
      <c r="D13" s="22">
        <f t="shared" si="0"/>
        <v>-3447.7035332146042</v>
      </c>
      <c r="E13" s="15">
        <f t="shared" si="1"/>
        <v>-7.6965843122709265E-2</v>
      </c>
      <c r="F13" s="37"/>
      <c r="G13" s="21">
        <v>40251.695310658994</v>
      </c>
      <c r="H13" s="22">
        <f t="shared" si="2"/>
        <v>3447.7035332146042</v>
      </c>
      <c r="I13" s="22">
        <f t="shared" si="3"/>
        <v>43699.398843873598</v>
      </c>
      <c r="J13" s="21">
        <f t="shared" si="4"/>
        <v>0</v>
      </c>
      <c r="K13" s="34"/>
      <c r="L13" s="46">
        <f>VLOOKUP(A13,'2018-19 TITLE IV-A'!$1:$1048576,2,0)</f>
        <v>15037</v>
      </c>
      <c r="M13" s="5"/>
    </row>
    <row r="14" spans="1:16" x14ac:dyDescent="0.3">
      <c r="A14" s="12" t="s">
        <v>0</v>
      </c>
      <c r="B14" s="21">
        <v>52737.319024459255</v>
      </c>
      <c r="C14" s="21">
        <v>57623.248801465983</v>
      </c>
      <c r="D14" s="22">
        <f t="shared" si="0"/>
        <v>-4885.9297770067278</v>
      </c>
      <c r="E14" s="15">
        <f t="shared" si="1"/>
        <v>-8.4790945991966127E-2</v>
      </c>
      <c r="F14" s="37"/>
      <c r="G14" s="21">
        <v>58167.719623935162</v>
      </c>
      <c r="H14" s="22">
        <f t="shared" si="2"/>
        <v>4885.9297770067278</v>
      </c>
      <c r="I14" s="22">
        <f t="shared" si="3"/>
        <v>63053.649400941889</v>
      </c>
      <c r="J14" s="21">
        <f t="shared" si="4"/>
        <v>0</v>
      </c>
      <c r="K14" s="34"/>
      <c r="L14" s="46">
        <f>VLOOKUP(A14,'2018-19 TITLE IV-A'!$1:$1048576,2,0)</f>
        <v>24329</v>
      </c>
      <c r="M14" s="5"/>
    </row>
    <row r="15" spans="1:16" x14ac:dyDescent="0.3">
      <c r="A15" s="12" t="s">
        <v>1</v>
      </c>
      <c r="B15" s="21">
        <v>2315.2213950267806</v>
      </c>
      <c r="C15" s="21">
        <v>2351.6992919299691</v>
      </c>
      <c r="D15" s="22">
        <f t="shared" si="0"/>
        <v>-36.477896903188594</v>
      </c>
      <c r="E15" s="15">
        <f t="shared" si="1"/>
        <v>-1.5511293058753428E-2</v>
      </c>
      <c r="F15" s="37"/>
      <c r="G15" s="21">
        <v>2609.8762314387664</v>
      </c>
      <c r="H15" s="22">
        <f t="shared" si="2"/>
        <v>36.477896903188594</v>
      </c>
      <c r="I15" s="22">
        <f t="shared" si="3"/>
        <v>2646.3541283419549</v>
      </c>
      <c r="J15" s="21">
        <f t="shared" si="4"/>
        <v>0</v>
      </c>
      <c r="K15" s="34"/>
      <c r="L15" s="46">
        <v>0</v>
      </c>
      <c r="M15" s="5"/>
    </row>
    <row r="16" spans="1:16" x14ac:dyDescent="0.3">
      <c r="A16" s="12" t="s">
        <v>492</v>
      </c>
      <c r="B16" s="21">
        <v>98778.419906400624</v>
      </c>
      <c r="C16" s="21">
        <v>106187.87928902032</v>
      </c>
      <c r="D16" s="22">
        <f t="shared" si="0"/>
        <v>-7409.4593826196942</v>
      </c>
      <c r="E16" s="15">
        <f t="shared" si="1"/>
        <v>-6.9776884445095222E-2</v>
      </c>
      <c r="F16" s="37"/>
      <c r="G16" s="21">
        <v>93598.045906283704</v>
      </c>
      <c r="H16" s="22">
        <f t="shared" si="2"/>
        <v>7409.4593826196942</v>
      </c>
      <c r="I16" s="22">
        <f t="shared" si="3"/>
        <v>101007.5052889034</v>
      </c>
      <c r="J16" s="21">
        <f t="shared" si="4"/>
        <v>0</v>
      </c>
      <c r="K16" s="34"/>
      <c r="L16" s="46">
        <f>VLOOKUP(A16,'2018-19 TITLE IV-A'!$1:$1048576,2,0)</f>
        <v>29409</v>
      </c>
      <c r="M16" s="5"/>
    </row>
    <row r="17" spans="1:13" x14ac:dyDescent="0.3">
      <c r="A17" s="12" t="s">
        <v>2</v>
      </c>
      <c r="B17" s="21">
        <v>131863.43195455673</v>
      </c>
      <c r="C17" s="21">
        <v>143312.03888202706</v>
      </c>
      <c r="D17" s="22">
        <f t="shared" si="0"/>
        <v>-11448.606927470333</v>
      </c>
      <c r="E17" s="15">
        <f t="shared" si="1"/>
        <v>-7.9885870138898141E-2</v>
      </c>
      <c r="F17" s="37"/>
      <c r="G17" s="21">
        <v>143874.06754408765</v>
      </c>
      <c r="H17" s="22">
        <f t="shared" si="2"/>
        <v>11448.606927470333</v>
      </c>
      <c r="I17" s="22">
        <f t="shared" si="3"/>
        <v>155322.67447155798</v>
      </c>
      <c r="J17" s="21">
        <f t="shared" si="4"/>
        <v>0</v>
      </c>
      <c r="K17" s="34"/>
      <c r="L17" s="46">
        <f>VLOOKUP(A17,'2018-19 TITLE IV-A'!$1:$1048576,2,0)</f>
        <v>55054</v>
      </c>
      <c r="M17" s="5"/>
    </row>
    <row r="18" spans="1:13" x14ac:dyDescent="0.3">
      <c r="A18" s="12" t="s">
        <v>493</v>
      </c>
      <c r="B18" s="21">
        <v>219694.33340928302</v>
      </c>
      <c r="C18" s="21">
        <v>242154.91058126086</v>
      </c>
      <c r="D18" s="22">
        <f t="shared" si="0"/>
        <v>-22460.577171977842</v>
      </c>
      <c r="E18" s="15">
        <f t="shared" si="1"/>
        <v>-9.2752928768052634E-2</v>
      </c>
      <c r="F18" s="37"/>
      <c r="G18" s="21">
        <v>276796.41967719211</v>
      </c>
      <c r="H18" s="22">
        <f t="shared" si="2"/>
        <v>22460.577171977842</v>
      </c>
      <c r="I18" s="22">
        <f t="shared" si="3"/>
        <v>299256.99684916995</v>
      </c>
      <c r="J18" s="21">
        <f t="shared" si="4"/>
        <v>0</v>
      </c>
      <c r="K18" s="34"/>
      <c r="L18" s="46">
        <f>VLOOKUP(A18,'2018-19 TITLE IV-A'!$1:$1048576,2,0)</f>
        <v>110965</v>
      </c>
      <c r="M18" s="5"/>
    </row>
    <row r="19" spans="1:13" x14ac:dyDescent="0.3">
      <c r="A19" s="12" t="s">
        <v>494</v>
      </c>
      <c r="B19" s="21">
        <v>6000.6242560831088</v>
      </c>
      <c r="C19" s="21">
        <v>6621.7480678088486</v>
      </c>
      <c r="D19" s="22">
        <f t="shared" si="0"/>
        <v>-621.12381172573987</v>
      </c>
      <c r="E19" s="15">
        <f t="shared" si="1"/>
        <v>-9.3800580355101193E-2</v>
      </c>
      <c r="F19" s="37"/>
      <c r="G19" s="21">
        <v>6099.8782905312164</v>
      </c>
      <c r="H19" s="22">
        <f t="shared" si="2"/>
        <v>621.12381172573987</v>
      </c>
      <c r="I19" s="22">
        <f t="shared" si="3"/>
        <v>6721.0021022569563</v>
      </c>
      <c r="J19" s="21">
        <f t="shared" si="4"/>
        <v>0</v>
      </c>
      <c r="K19" s="34"/>
      <c r="L19" s="46">
        <f>VLOOKUP(A19,'2018-19 TITLE IV-A'!$1:$1048576,2,0)</f>
        <v>10000</v>
      </c>
      <c r="M19" s="5"/>
    </row>
    <row r="20" spans="1:13" x14ac:dyDescent="0.3">
      <c r="A20" s="12" t="s">
        <v>495</v>
      </c>
      <c r="B20" s="21">
        <v>16708.19013286852</v>
      </c>
      <c r="C20" s="21">
        <v>18276.441388818537</v>
      </c>
      <c r="D20" s="22">
        <f t="shared" si="0"/>
        <v>-1568.2512559500174</v>
      </c>
      <c r="E20" s="15">
        <f t="shared" si="1"/>
        <v>-8.5807254409464462E-2</v>
      </c>
      <c r="F20" s="37"/>
      <c r="G20" s="21">
        <v>16201.841255945268</v>
      </c>
      <c r="H20" s="22">
        <f t="shared" si="2"/>
        <v>1568.2512559500174</v>
      </c>
      <c r="I20" s="22">
        <f t="shared" si="3"/>
        <v>17770.092511895287</v>
      </c>
      <c r="J20" s="21">
        <f t="shared" si="4"/>
        <v>0</v>
      </c>
      <c r="K20" s="34"/>
      <c r="L20" s="46">
        <f>VLOOKUP(A20,'2018-19 TITLE IV-A'!$1:$1048576,2,0)</f>
        <v>10000</v>
      </c>
      <c r="M20" s="5"/>
    </row>
    <row r="21" spans="1:13" x14ac:dyDescent="0.3">
      <c r="A21" s="12" t="s">
        <v>884</v>
      </c>
      <c r="B21" s="21">
        <v>32036.879714720199</v>
      </c>
      <c r="C21" s="21">
        <v>33068.662826565604</v>
      </c>
      <c r="D21" s="22">
        <f t="shared" si="0"/>
        <v>-1031.7831118454051</v>
      </c>
      <c r="E21" s="15">
        <f t="shared" si="1"/>
        <v>-3.1201234753784002E-2</v>
      </c>
      <c r="F21" s="37"/>
      <c r="G21" s="21">
        <v>32381.037158159386</v>
      </c>
      <c r="H21" s="22">
        <f t="shared" si="2"/>
        <v>1031.7831118454051</v>
      </c>
      <c r="I21" s="22">
        <f t="shared" si="3"/>
        <v>33412.820270004791</v>
      </c>
      <c r="J21" s="21">
        <f t="shared" si="4"/>
        <v>0</v>
      </c>
      <c r="K21" s="34"/>
      <c r="L21" s="46">
        <f>VLOOKUP(A21,'2018-19 TITLE IV-A'!$1:$1048576,2,0)</f>
        <v>10000</v>
      </c>
      <c r="M21" s="5"/>
    </row>
    <row r="22" spans="1:13" x14ac:dyDescent="0.3">
      <c r="A22" s="12" t="s">
        <v>496</v>
      </c>
      <c r="B22" s="21">
        <v>20309.477064727278</v>
      </c>
      <c r="C22" s="21">
        <v>22030.891293912686</v>
      </c>
      <c r="D22" s="22">
        <f t="shared" si="0"/>
        <v>-1721.4142291854077</v>
      </c>
      <c r="E22" s="15">
        <f t="shared" si="1"/>
        <v>-7.8136386141628655E-2</v>
      </c>
      <c r="F22" s="37"/>
      <c r="G22" s="21">
        <v>19599.344996264554</v>
      </c>
      <c r="H22" s="22">
        <f t="shared" si="2"/>
        <v>1721.4142291854077</v>
      </c>
      <c r="I22" s="22">
        <f t="shared" si="3"/>
        <v>21320.759225449961</v>
      </c>
      <c r="J22" s="21">
        <f t="shared" si="4"/>
        <v>0</v>
      </c>
      <c r="K22" s="34"/>
      <c r="L22" s="46">
        <f>VLOOKUP(A22,'2018-19 TITLE IV-A'!$1:$1048576,2,0)</f>
        <v>10000</v>
      </c>
      <c r="M22" s="5"/>
    </row>
    <row r="23" spans="1:13" x14ac:dyDescent="0.3">
      <c r="A23" s="12" t="s">
        <v>497</v>
      </c>
      <c r="B23" s="21">
        <v>16162.385237752726</v>
      </c>
      <c r="C23" s="21">
        <v>17490.887773074228</v>
      </c>
      <c r="D23" s="22">
        <f t="shared" si="0"/>
        <v>-1328.5025353215024</v>
      </c>
      <c r="E23" s="15">
        <f t="shared" si="1"/>
        <v>-7.5953979726896548E-2</v>
      </c>
      <c r="F23" s="37"/>
      <c r="G23" s="21">
        <v>19160.004328078216</v>
      </c>
      <c r="H23" s="22">
        <f t="shared" si="2"/>
        <v>1328.5025353215024</v>
      </c>
      <c r="I23" s="22">
        <f t="shared" si="3"/>
        <v>20488.506863399718</v>
      </c>
      <c r="J23" s="21">
        <f t="shared" si="4"/>
        <v>0</v>
      </c>
      <c r="K23" s="34"/>
      <c r="L23" s="46">
        <f>VLOOKUP(A23,'2018-19 TITLE IV-A'!$1:$1048576,2,0)</f>
        <v>10000</v>
      </c>
      <c r="M23" s="5"/>
    </row>
    <row r="24" spans="1:13" x14ac:dyDescent="0.3">
      <c r="A24" s="12" t="s">
        <v>498</v>
      </c>
      <c r="B24" s="21">
        <v>211529.55674981556</v>
      </c>
      <c r="C24" s="21">
        <v>224191.53097590816</v>
      </c>
      <c r="D24" s="22">
        <f t="shared" si="0"/>
        <v>-12661.9742260926</v>
      </c>
      <c r="E24" s="15">
        <f t="shared" si="1"/>
        <v>-5.6478378870847168E-2</v>
      </c>
      <c r="F24" s="37"/>
      <c r="G24" s="21">
        <v>190860.61794741882</v>
      </c>
      <c r="H24" s="22">
        <f t="shared" si="2"/>
        <v>12661.9742260926</v>
      </c>
      <c r="I24" s="22">
        <f t="shared" si="3"/>
        <v>203522.59217351142</v>
      </c>
      <c r="J24" s="21">
        <f t="shared" si="4"/>
        <v>0</v>
      </c>
      <c r="K24" s="34"/>
      <c r="L24" s="46">
        <f>VLOOKUP(A24,'2018-19 TITLE IV-A'!$1:$1048576,2,0)</f>
        <v>58899</v>
      </c>
      <c r="M24" s="5"/>
    </row>
    <row r="25" spans="1:13" x14ac:dyDescent="0.3">
      <c r="A25" s="12" t="s">
        <v>499</v>
      </c>
      <c r="B25" s="21">
        <v>45528.306900572548</v>
      </c>
      <c r="C25" s="21">
        <v>49087.230577575829</v>
      </c>
      <c r="D25" s="22">
        <f t="shared" si="0"/>
        <v>-3558.9236770032803</v>
      </c>
      <c r="E25" s="15">
        <f t="shared" si="1"/>
        <v>-7.2502026191493485E-2</v>
      </c>
      <c r="F25" s="37"/>
      <c r="G25" s="21">
        <v>41111.775868887351</v>
      </c>
      <c r="H25" s="22">
        <f t="shared" si="2"/>
        <v>3558.9236770032803</v>
      </c>
      <c r="I25" s="22">
        <f t="shared" si="3"/>
        <v>44670.699545890631</v>
      </c>
      <c r="J25" s="21">
        <f t="shared" si="4"/>
        <v>0</v>
      </c>
      <c r="K25" s="34"/>
      <c r="L25" s="46">
        <f>VLOOKUP(A25,'2018-19 TITLE IV-A'!$1:$1048576,2,0)</f>
        <v>14303</v>
      </c>
      <c r="M25" s="5"/>
    </row>
    <row r="26" spans="1:13" x14ac:dyDescent="0.3">
      <c r="A26" s="12" t="s">
        <v>500</v>
      </c>
      <c r="B26" s="21">
        <v>200353.41371962635</v>
      </c>
      <c r="C26" s="21">
        <v>219559.35750799361</v>
      </c>
      <c r="D26" s="22">
        <f t="shared" si="0"/>
        <v>-19205.943788367265</v>
      </c>
      <c r="E26" s="15">
        <f t="shared" si="1"/>
        <v>-8.7474949855726458E-2</v>
      </c>
      <c r="F26" s="37"/>
      <c r="G26" s="21">
        <v>203243.1653639228</v>
      </c>
      <c r="H26" s="22">
        <f t="shared" si="2"/>
        <v>19205.943788367265</v>
      </c>
      <c r="I26" s="22">
        <f t="shared" si="3"/>
        <v>222449.10915229007</v>
      </c>
      <c r="J26" s="21">
        <f t="shared" si="4"/>
        <v>0</v>
      </c>
      <c r="K26" s="34"/>
      <c r="L26" s="46">
        <f>VLOOKUP(A26,'2018-19 TITLE IV-A'!$1:$1048576,2,0)</f>
        <v>89197</v>
      </c>
      <c r="M26" s="5"/>
    </row>
    <row r="27" spans="1:13" x14ac:dyDescent="0.3">
      <c r="A27" s="12" t="s">
        <v>3</v>
      </c>
      <c r="B27" s="21">
        <v>44007.506370216943</v>
      </c>
      <c r="C27" s="21">
        <v>47839.22032748429</v>
      </c>
      <c r="D27" s="22">
        <f t="shared" si="0"/>
        <v>-3831.7139572673477</v>
      </c>
      <c r="E27" s="15">
        <f t="shared" si="1"/>
        <v>-8.0095660653273115E-2</v>
      </c>
      <c r="F27" s="37"/>
      <c r="G27" s="21">
        <v>47808.523645319088</v>
      </c>
      <c r="H27" s="22">
        <f t="shared" si="2"/>
        <v>3831.7139572673477</v>
      </c>
      <c r="I27" s="22">
        <f t="shared" si="3"/>
        <v>51640.237602586436</v>
      </c>
      <c r="J27" s="21">
        <f t="shared" si="4"/>
        <v>0</v>
      </c>
      <c r="K27" s="34"/>
      <c r="L27" s="46">
        <f>VLOOKUP(A27,'2018-19 TITLE IV-A'!$1:$1048576,2,0)</f>
        <v>17582</v>
      </c>
      <c r="M27" s="5"/>
    </row>
    <row r="28" spans="1:13" x14ac:dyDescent="0.3">
      <c r="A28" s="12" t="s">
        <v>501</v>
      </c>
      <c r="B28" s="21">
        <v>74453.176218729437</v>
      </c>
      <c r="C28" s="21">
        <v>78876.854996361479</v>
      </c>
      <c r="D28" s="22">
        <f t="shared" si="0"/>
        <v>-4423.6787776320416</v>
      </c>
      <c r="E28" s="15">
        <f t="shared" si="1"/>
        <v>-5.6083356490774117E-2</v>
      </c>
      <c r="F28" s="37"/>
      <c r="G28" s="21">
        <v>72787.877875918886</v>
      </c>
      <c r="H28" s="22">
        <f t="shared" si="2"/>
        <v>4423.6787776320416</v>
      </c>
      <c r="I28" s="22">
        <f t="shared" si="3"/>
        <v>77211.556653550928</v>
      </c>
      <c r="J28" s="21">
        <f t="shared" si="4"/>
        <v>0</v>
      </c>
      <c r="K28" s="34"/>
      <c r="L28" s="46">
        <f>VLOOKUP(A28,'2018-19 TITLE IV-A'!$1:$1048576,2,0)</f>
        <v>19160</v>
      </c>
      <c r="M28" s="5"/>
    </row>
    <row r="29" spans="1:13" x14ac:dyDescent="0.3">
      <c r="A29" s="12" t="s">
        <v>502</v>
      </c>
      <c r="B29" s="21">
        <v>21605.189531706965</v>
      </c>
      <c r="C29" s="21">
        <v>23468.537029102037</v>
      </c>
      <c r="D29" s="22">
        <f t="shared" si="0"/>
        <v>-1863.3474973950724</v>
      </c>
      <c r="E29" s="15">
        <f t="shared" si="1"/>
        <v>-7.9397684443833771E-2</v>
      </c>
      <c r="F29" s="37"/>
      <c r="G29" s="21">
        <v>23867.601950601318</v>
      </c>
      <c r="H29" s="22">
        <f t="shared" si="2"/>
        <v>1863.3474973950724</v>
      </c>
      <c r="I29" s="22">
        <f t="shared" si="3"/>
        <v>25730.949447996391</v>
      </c>
      <c r="J29" s="21">
        <f t="shared" si="4"/>
        <v>0</v>
      </c>
      <c r="K29" s="34"/>
      <c r="L29" s="46">
        <f>VLOOKUP(A29,'2018-19 TITLE IV-A'!$1:$1048576,2,0)</f>
        <v>10256</v>
      </c>
      <c r="M29" s="5"/>
    </row>
    <row r="30" spans="1:13" x14ac:dyDescent="0.3">
      <c r="A30" s="12" t="s">
        <v>503</v>
      </c>
      <c r="B30" s="21">
        <v>26327.190966820657</v>
      </c>
      <c r="C30" s="21">
        <v>28133.291859211615</v>
      </c>
      <c r="D30" s="22">
        <f t="shared" si="0"/>
        <v>-1806.1008923909576</v>
      </c>
      <c r="E30" s="15">
        <f t="shared" si="1"/>
        <v>-6.4197993659230845E-2</v>
      </c>
      <c r="F30" s="37"/>
      <c r="G30" s="21">
        <v>26632.334690884385</v>
      </c>
      <c r="H30" s="22">
        <f t="shared" si="2"/>
        <v>1806.1008923909576</v>
      </c>
      <c r="I30" s="22">
        <f t="shared" si="3"/>
        <v>28438.435583275343</v>
      </c>
      <c r="J30" s="21">
        <f t="shared" si="4"/>
        <v>0</v>
      </c>
      <c r="K30" s="34"/>
      <c r="L30" s="46">
        <f>VLOOKUP(A30,'2018-19 TITLE IV-A'!$1:$1048576,2,0)</f>
        <v>10000</v>
      </c>
      <c r="M30" s="5"/>
    </row>
    <row r="31" spans="1:13" x14ac:dyDescent="0.3">
      <c r="A31" s="12" t="s">
        <v>4</v>
      </c>
      <c r="B31" s="21">
        <v>33836.087998293551</v>
      </c>
      <c r="C31" s="21">
        <v>35429.403001666135</v>
      </c>
      <c r="D31" s="22">
        <f t="shared" si="0"/>
        <v>-1593.3150033725833</v>
      </c>
      <c r="E31" s="15">
        <f t="shared" si="1"/>
        <v>-4.4971545337573304E-2</v>
      </c>
      <c r="F31" s="37"/>
      <c r="G31" s="21">
        <v>33902.295455588777</v>
      </c>
      <c r="H31" s="22">
        <f t="shared" si="2"/>
        <v>1593.3150033725833</v>
      </c>
      <c r="I31" s="22">
        <f t="shared" si="3"/>
        <v>35495.610458961361</v>
      </c>
      <c r="J31" s="21">
        <f t="shared" si="4"/>
        <v>0</v>
      </c>
      <c r="K31" s="34"/>
      <c r="L31" s="46">
        <f>VLOOKUP(A31,'2018-19 TITLE IV-A'!$1:$1048576,2,0)</f>
        <v>10000</v>
      </c>
      <c r="M31" s="5"/>
    </row>
    <row r="32" spans="1:13" x14ac:dyDescent="0.3">
      <c r="A32" s="12" t="s">
        <v>5</v>
      </c>
      <c r="B32" s="21">
        <v>27258.360379892212</v>
      </c>
      <c r="C32" s="21">
        <v>29599.548376553517</v>
      </c>
      <c r="D32" s="22">
        <f t="shared" si="0"/>
        <v>-2341.1879966613051</v>
      </c>
      <c r="E32" s="15">
        <f t="shared" si="1"/>
        <v>-7.9095395878263308E-2</v>
      </c>
      <c r="F32" s="37"/>
      <c r="G32" s="21">
        <v>28318.544356434788</v>
      </c>
      <c r="H32" s="22">
        <f t="shared" si="2"/>
        <v>2341.1879966613051</v>
      </c>
      <c r="I32" s="22">
        <f t="shared" si="3"/>
        <v>30659.732353096093</v>
      </c>
      <c r="J32" s="21">
        <f t="shared" si="4"/>
        <v>0</v>
      </c>
      <c r="K32" s="34"/>
      <c r="L32" s="46">
        <f>VLOOKUP(A32,'2018-19 TITLE IV-A'!$1:$1048576,2,0)</f>
        <v>11810</v>
      </c>
      <c r="M32" s="5"/>
    </row>
    <row r="33" spans="1:13" x14ac:dyDescent="0.3">
      <c r="A33" s="12" t="s">
        <v>885</v>
      </c>
      <c r="B33" s="21">
        <v>130173.70203506088</v>
      </c>
      <c r="C33" s="21">
        <v>138071.65158645037</v>
      </c>
      <c r="D33" s="22">
        <f t="shared" si="0"/>
        <v>-7897.9495513894944</v>
      </c>
      <c r="E33" s="15">
        <f t="shared" si="1"/>
        <v>-5.7201818480778988E-2</v>
      </c>
      <c r="F33" s="37"/>
      <c r="G33" s="21">
        <v>128844.96449149502</v>
      </c>
      <c r="H33" s="22">
        <f t="shared" si="2"/>
        <v>7897.9495513894944</v>
      </c>
      <c r="I33" s="22">
        <f t="shared" si="3"/>
        <v>136742.91404288451</v>
      </c>
      <c r="J33" s="21">
        <f t="shared" si="4"/>
        <v>0</v>
      </c>
      <c r="K33" s="34"/>
      <c r="L33" s="46">
        <f>VLOOKUP(A33,'2018-19 TITLE IV-A'!$1:$1048576,2,0)</f>
        <v>34766</v>
      </c>
      <c r="M33" s="5"/>
    </row>
    <row r="34" spans="1:13" x14ac:dyDescent="0.3">
      <c r="A34" s="12" t="s">
        <v>504</v>
      </c>
      <c r="B34" s="21">
        <v>142764.75604719741</v>
      </c>
      <c r="C34" s="21">
        <v>151837.19628079666</v>
      </c>
      <c r="D34" s="22">
        <f t="shared" si="0"/>
        <v>-9072.440233599249</v>
      </c>
      <c r="E34" s="15">
        <f t="shared" si="1"/>
        <v>-5.9751104840090274E-2</v>
      </c>
      <c r="F34" s="37"/>
      <c r="G34" s="21">
        <v>150625.44548223709</v>
      </c>
      <c r="H34" s="22">
        <f t="shared" si="2"/>
        <v>9072.440233599249</v>
      </c>
      <c r="I34" s="22">
        <f t="shared" si="3"/>
        <v>159697.88571583634</v>
      </c>
      <c r="J34" s="21">
        <f t="shared" si="4"/>
        <v>0</v>
      </c>
      <c r="K34" s="34"/>
      <c r="L34" s="46">
        <f>VLOOKUP(A34,'2018-19 TITLE IV-A'!$1:$1048576,2,0)</f>
        <v>42777</v>
      </c>
      <c r="M34" s="5"/>
    </row>
    <row r="35" spans="1:13" x14ac:dyDescent="0.3">
      <c r="A35" s="12" t="s">
        <v>505</v>
      </c>
      <c r="B35" s="21">
        <v>104517.3877500098</v>
      </c>
      <c r="C35" s="21">
        <v>111202.74277588005</v>
      </c>
      <c r="D35" s="22">
        <f t="shared" si="0"/>
        <v>-6685.3550258702453</v>
      </c>
      <c r="E35" s="15">
        <f t="shared" si="1"/>
        <v>-6.0118616312765161E-2</v>
      </c>
      <c r="F35" s="37"/>
      <c r="G35" s="21">
        <v>107077.68401628386</v>
      </c>
      <c r="H35" s="22">
        <f t="shared" ref="H35:H66" si="5">-D35</f>
        <v>6685.3550258702453</v>
      </c>
      <c r="I35" s="22">
        <f t="shared" si="3"/>
        <v>113763.03904215411</v>
      </c>
      <c r="J35" s="21">
        <f t="shared" ref="J35:J66" si="6">D35+H35</f>
        <v>0</v>
      </c>
      <c r="K35" s="34"/>
      <c r="L35" s="46">
        <f>VLOOKUP(A35,'2018-19 TITLE IV-A'!$1:$1048576,2,0)</f>
        <v>31427</v>
      </c>
      <c r="M35" s="5"/>
    </row>
    <row r="36" spans="1:13" x14ac:dyDescent="0.3">
      <c r="A36" s="12" t="s">
        <v>506</v>
      </c>
      <c r="B36" s="21">
        <v>30908.220267756013</v>
      </c>
      <c r="C36" s="21">
        <v>33503.281045203737</v>
      </c>
      <c r="D36" s="22">
        <f t="shared" si="0"/>
        <v>-2595.0607774477248</v>
      </c>
      <c r="E36" s="15">
        <f t="shared" si="1"/>
        <v>-7.7456914561483736E-2</v>
      </c>
      <c r="F36" s="37"/>
      <c r="G36" s="21">
        <v>27438.707427037305</v>
      </c>
      <c r="H36" s="22">
        <f t="shared" si="5"/>
        <v>2595.0607774477248</v>
      </c>
      <c r="I36" s="22">
        <f t="shared" si="3"/>
        <v>30033.76820448503</v>
      </c>
      <c r="J36" s="21">
        <f t="shared" si="6"/>
        <v>0</v>
      </c>
      <c r="K36" s="34"/>
      <c r="L36" s="46">
        <f>VLOOKUP(A36,'2018-19 TITLE IV-A'!$1:$1048576,2,0)</f>
        <v>11259</v>
      </c>
      <c r="M36" s="5"/>
    </row>
    <row r="37" spans="1:13" x14ac:dyDescent="0.3">
      <c r="A37" s="12" t="s">
        <v>507</v>
      </c>
      <c r="B37" s="21">
        <v>124606.0317174573</v>
      </c>
      <c r="C37" s="21">
        <v>136872.81521908735</v>
      </c>
      <c r="D37" s="22">
        <f t="shared" si="0"/>
        <v>-12266.783501630052</v>
      </c>
      <c r="E37" s="15">
        <f t="shared" si="1"/>
        <v>-8.96217666159278E-2</v>
      </c>
      <c r="F37" s="37"/>
      <c r="G37" s="21">
        <v>115849.88553257944</v>
      </c>
      <c r="H37" s="22">
        <f t="shared" si="5"/>
        <v>12266.783501630052</v>
      </c>
      <c r="I37" s="22">
        <f t="shared" si="3"/>
        <v>128116.6690342095</v>
      </c>
      <c r="J37" s="21">
        <f t="shared" si="6"/>
        <v>0</v>
      </c>
      <c r="K37" s="34"/>
      <c r="L37" s="46">
        <f>VLOOKUP(A37,'2018-19 TITLE IV-A'!$1:$1048576,2,0)</f>
        <v>58645</v>
      </c>
      <c r="M37" s="5"/>
    </row>
    <row r="38" spans="1:13" x14ac:dyDescent="0.3">
      <c r="A38" s="12" t="s">
        <v>508</v>
      </c>
      <c r="B38" s="21">
        <v>75809.835934205854</v>
      </c>
      <c r="C38" s="21">
        <v>83308.700841629063</v>
      </c>
      <c r="D38" s="22">
        <f t="shared" si="0"/>
        <v>-7498.8649074232089</v>
      </c>
      <c r="E38" s="15">
        <f t="shared" si="1"/>
        <v>-9.0012985818595959E-2</v>
      </c>
      <c r="F38" s="37"/>
      <c r="G38" s="21">
        <v>74846.175328919431</v>
      </c>
      <c r="H38" s="22">
        <f t="shared" si="5"/>
        <v>7498.8649074232089</v>
      </c>
      <c r="I38" s="22">
        <f t="shared" si="3"/>
        <v>82345.04023634264</v>
      </c>
      <c r="J38" s="21">
        <f t="shared" si="6"/>
        <v>0</v>
      </c>
      <c r="K38" s="34"/>
      <c r="L38" s="46">
        <f>VLOOKUP(A38,'2018-19 TITLE IV-A'!$1:$1048576,2,0)</f>
        <v>37269</v>
      </c>
      <c r="M38" s="5"/>
    </row>
    <row r="39" spans="1:13" x14ac:dyDescent="0.3">
      <c r="A39" s="12" t="s">
        <v>6</v>
      </c>
      <c r="B39" s="21">
        <v>172199.40597964299</v>
      </c>
      <c r="C39" s="21">
        <v>185848.30372427159</v>
      </c>
      <c r="D39" s="22">
        <f t="shared" si="0"/>
        <v>-13648.897744628601</v>
      </c>
      <c r="E39" s="15">
        <f t="shared" si="1"/>
        <v>-7.344106710211562E-2</v>
      </c>
      <c r="F39" s="37"/>
      <c r="G39" s="21">
        <v>180047.54167774937</v>
      </c>
      <c r="H39" s="22">
        <f t="shared" si="5"/>
        <v>13648.897744628601</v>
      </c>
      <c r="I39" s="22">
        <f t="shared" si="3"/>
        <v>193696.43942237797</v>
      </c>
      <c r="J39" s="21">
        <f t="shared" si="6"/>
        <v>0</v>
      </c>
      <c r="K39" s="34"/>
      <c r="L39" s="46">
        <f>VLOOKUP(A39,'2018-19 TITLE IV-A'!$1:$1048576,2,0)</f>
        <v>56392</v>
      </c>
      <c r="M39" s="5"/>
    </row>
    <row r="40" spans="1:13" x14ac:dyDescent="0.3">
      <c r="A40" s="12" t="s">
        <v>7</v>
      </c>
      <c r="B40" s="21">
        <v>60464.363631292188</v>
      </c>
      <c r="C40" s="21">
        <v>64493.286564239315</v>
      </c>
      <c r="D40" s="22">
        <f t="shared" si="0"/>
        <v>-4028.9229329471273</v>
      </c>
      <c r="E40" s="15">
        <f t="shared" si="1"/>
        <v>-6.2470423629815586E-2</v>
      </c>
      <c r="F40" s="37"/>
      <c r="G40" s="21">
        <v>56066.025881828042</v>
      </c>
      <c r="H40" s="22">
        <f t="shared" si="5"/>
        <v>4028.9229329471273</v>
      </c>
      <c r="I40" s="22">
        <f t="shared" si="3"/>
        <v>60094.948814775169</v>
      </c>
      <c r="J40" s="21">
        <f t="shared" si="6"/>
        <v>0</v>
      </c>
      <c r="K40" s="34"/>
      <c r="L40" s="46">
        <f>VLOOKUP(A40,'2018-19 TITLE IV-A'!$1:$1048576,2,0)</f>
        <v>16883</v>
      </c>
      <c r="M40" s="5"/>
    </row>
    <row r="41" spans="1:13" x14ac:dyDescent="0.3">
      <c r="A41" s="12" t="s">
        <v>8</v>
      </c>
      <c r="B41" s="21">
        <v>135021.82155294597</v>
      </c>
      <c r="C41" s="21">
        <v>147657.00480533042</v>
      </c>
      <c r="D41" s="22">
        <f t="shared" si="0"/>
        <v>-12635.18325238445</v>
      </c>
      <c r="E41" s="15">
        <f t="shared" si="1"/>
        <v>-8.5571174012655571E-2</v>
      </c>
      <c r="F41" s="37"/>
      <c r="G41" s="21">
        <v>110196.33711325709</v>
      </c>
      <c r="H41" s="22">
        <f t="shared" si="5"/>
        <v>12635.18325238445</v>
      </c>
      <c r="I41" s="22">
        <f t="shared" si="3"/>
        <v>122831.52036564154</v>
      </c>
      <c r="J41" s="21">
        <f t="shared" si="6"/>
        <v>0</v>
      </c>
      <c r="K41" s="34"/>
      <c r="L41" s="46">
        <f>VLOOKUP(A41,'2018-19 TITLE IV-A'!$1:$1048576,2,0)</f>
        <v>57523</v>
      </c>
      <c r="M41" s="5"/>
    </row>
    <row r="42" spans="1:13" x14ac:dyDescent="0.3">
      <c r="A42" s="12" t="s">
        <v>509</v>
      </c>
      <c r="B42" s="21">
        <v>33161.50041869875</v>
      </c>
      <c r="C42" s="21">
        <v>35947.923763820014</v>
      </c>
      <c r="D42" s="22">
        <f t="shared" si="0"/>
        <v>-2786.423345121264</v>
      </c>
      <c r="E42" s="15">
        <f t="shared" si="1"/>
        <v>-7.7512775520172772E-2</v>
      </c>
      <c r="F42" s="37"/>
      <c r="G42" s="21">
        <v>47360.532609137052</v>
      </c>
      <c r="H42" s="22">
        <f t="shared" si="5"/>
        <v>2786.423345121264</v>
      </c>
      <c r="I42" s="22">
        <f t="shared" si="3"/>
        <v>50146.955954258316</v>
      </c>
      <c r="J42" s="21">
        <f t="shared" si="6"/>
        <v>0</v>
      </c>
      <c r="K42" s="34"/>
      <c r="L42" s="46">
        <f>VLOOKUP(A42,'2018-19 TITLE IV-A'!$1:$1048576,2,0)</f>
        <v>13403</v>
      </c>
      <c r="M42" s="5"/>
    </row>
    <row r="43" spans="1:13" x14ac:dyDescent="0.3">
      <c r="A43" s="12" t="s">
        <v>510</v>
      </c>
      <c r="B43" s="21">
        <v>138182.72229056869</v>
      </c>
      <c r="C43" s="21">
        <v>148048.56813304144</v>
      </c>
      <c r="D43" s="22">
        <f t="shared" si="0"/>
        <v>-9865.8458424727432</v>
      </c>
      <c r="E43" s="15">
        <f t="shared" si="1"/>
        <v>-6.6639252016317818E-2</v>
      </c>
      <c r="F43" s="37"/>
      <c r="G43" s="21">
        <v>139829.3644706124</v>
      </c>
      <c r="H43" s="22">
        <f t="shared" si="5"/>
        <v>9865.8458424727432</v>
      </c>
      <c r="I43" s="22">
        <f t="shared" si="3"/>
        <v>149695.21031308515</v>
      </c>
      <c r="J43" s="21">
        <f t="shared" si="6"/>
        <v>0</v>
      </c>
      <c r="K43" s="34"/>
      <c r="L43" s="46">
        <f>VLOOKUP(A43,'2018-19 TITLE IV-A'!$1:$1048576,2,0)</f>
        <v>40991</v>
      </c>
      <c r="M43" s="5"/>
    </row>
    <row r="44" spans="1:13" x14ac:dyDescent="0.3">
      <c r="A44" s="12" t="s">
        <v>511</v>
      </c>
      <c r="B44" s="21">
        <v>77522.047463763505</v>
      </c>
      <c r="C44" s="21">
        <v>84615.090092524159</v>
      </c>
      <c r="D44" s="22">
        <f t="shared" si="0"/>
        <v>-7093.0426287606533</v>
      </c>
      <c r="E44" s="15">
        <f t="shared" si="1"/>
        <v>-8.3827159210072555E-2</v>
      </c>
      <c r="F44" s="37"/>
      <c r="G44" s="21">
        <v>74973.130670547282</v>
      </c>
      <c r="H44" s="22">
        <f t="shared" si="5"/>
        <v>7093.0426287606533</v>
      </c>
      <c r="I44" s="22">
        <f t="shared" si="3"/>
        <v>82066.173299307935</v>
      </c>
      <c r="J44" s="21">
        <f t="shared" si="6"/>
        <v>0</v>
      </c>
      <c r="K44" s="34"/>
      <c r="L44" s="46">
        <f>VLOOKUP(A44,'2018-19 TITLE IV-A'!$1:$1048576,2,0)</f>
        <v>35540</v>
      </c>
      <c r="M44" s="5"/>
    </row>
    <row r="45" spans="1:13" x14ac:dyDescent="0.3">
      <c r="A45" s="12" t="s">
        <v>512</v>
      </c>
      <c r="B45" s="21">
        <v>19368.158493661325</v>
      </c>
      <c r="C45" s="21">
        <v>21320.420173664083</v>
      </c>
      <c r="D45" s="22">
        <f t="shared" si="0"/>
        <v>-1952.2616800027572</v>
      </c>
      <c r="E45" s="15">
        <f t="shared" si="1"/>
        <v>-9.1567692573633064E-2</v>
      </c>
      <c r="F45" s="37"/>
      <c r="G45" s="21">
        <v>23163.172371421817</v>
      </c>
      <c r="H45" s="22">
        <f t="shared" si="5"/>
        <v>1952.2616800027572</v>
      </c>
      <c r="I45" s="22">
        <f t="shared" si="3"/>
        <v>25115.434051424574</v>
      </c>
      <c r="J45" s="21">
        <f t="shared" si="6"/>
        <v>0</v>
      </c>
      <c r="K45" s="34"/>
      <c r="L45" s="46">
        <f>VLOOKUP(A45,'2018-19 TITLE IV-A'!$1:$1048576,2,0)</f>
        <v>10148</v>
      </c>
      <c r="M45" s="5"/>
    </row>
    <row r="46" spans="1:13" x14ac:dyDescent="0.3">
      <c r="A46" s="12" t="s">
        <v>9</v>
      </c>
      <c r="B46" s="21">
        <v>23436.721658388258</v>
      </c>
      <c r="C46" s="21">
        <v>25682.034104580307</v>
      </c>
      <c r="D46" s="22">
        <f t="shared" si="0"/>
        <v>-2245.3124461920488</v>
      </c>
      <c r="E46" s="15">
        <f t="shared" si="1"/>
        <v>-8.7427360194635262E-2</v>
      </c>
      <c r="F46" s="37"/>
      <c r="G46" s="21">
        <v>21174.961136845835</v>
      </c>
      <c r="H46" s="22">
        <f t="shared" si="5"/>
        <v>2245.3124461920488</v>
      </c>
      <c r="I46" s="22">
        <f t="shared" si="3"/>
        <v>23420.273583037884</v>
      </c>
      <c r="J46" s="21">
        <f t="shared" si="6"/>
        <v>0</v>
      </c>
      <c r="K46" s="34"/>
      <c r="L46" s="46">
        <f>VLOOKUP(A46,'2018-19 TITLE IV-A'!$1:$1048576,2,0)</f>
        <v>18101</v>
      </c>
      <c r="M46" s="5"/>
    </row>
    <row r="47" spans="1:13" x14ac:dyDescent="0.3">
      <c r="A47" s="12" t="s">
        <v>886</v>
      </c>
      <c r="B47" s="21">
        <v>18197.84565849584</v>
      </c>
      <c r="C47" s="21">
        <v>18830.628526274315</v>
      </c>
      <c r="D47" s="22">
        <f t="shared" si="0"/>
        <v>-632.78286777847461</v>
      </c>
      <c r="E47" s="15">
        <f t="shared" si="1"/>
        <v>-3.3603916454278404E-2</v>
      </c>
      <c r="F47" s="37"/>
      <c r="G47" s="21">
        <v>17188.516032981224</v>
      </c>
      <c r="H47" s="22">
        <f t="shared" si="5"/>
        <v>632.78286777847461</v>
      </c>
      <c r="I47" s="22">
        <f t="shared" si="3"/>
        <v>17821.298900759699</v>
      </c>
      <c r="J47" s="21">
        <f t="shared" si="6"/>
        <v>0</v>
      </c>
      <c r="K47" s="34"/>
      <c r="L47" s="46">
        <f>VLOOKUP(A47,'2018-19 TITLE IV-A'!$1:$1048576,2,0)</f>
        <v>10000</v>
      </c>
      <c r="M47" s="5"/>
    </row>
    <row r="48" spans="1:13" x14ac:dyDescent="0.3">
      <c r="A48" s="12" t="s">
        <v>10</v>
      </c>
      <c r="B48" s="21">
        <v>94712.87010875385</v>
      </c>
      <c r="C48" s="21">
        <v>97082.182243393298</v>
      </c>
      <c r="D48" s="22">
        <f t="shared" si="0"/>
        <v>-2369.3121346394473</v>
      </c>
      <c r="E48" s="15">
        <f t="shared" si="1"/>
        <v>-2.4405221224831797E-2</v>
      </c>
      <c r="F48" s="37"/>
      <c r="G48" s="21">
        <v>91426.26594575202</v>
      </c>
      <c r="H48" s="22">
        <f t="shared" si="5"/>
        <v>2369.3121346394473</v>
      </c>
      <c r="I48" s="22">
        <f t="shared" si="3"/>
        <v>93795.578080391468</v>
      </c>
      <c r="J48" s="21">
        <f t="shared" si="6"/>
        <v>0</v>
      </c>
      <c r="K48" s="34"/>
      <c r="L48" s="46">
        <f>VLOOKUP(A48,'2018-19 TITLE IV-A'!$1:$1048576,2,0)</f>
        <v>10463</v>
      </c>
      <c r="M48" s="5"/>
    </row>
    <row r="49" spans="1:13" x14ac:dyDescent="0.3">
      <c r="A49" s="12" t="s">
        <v>513</v>
      </c>
      <c r="B49" s="21">
        <v>23760.647160106666</v>
      </c>
      <c r="C49" s="21">
        <v>25664.999913745742</v>
      </c>
      <c r="D49" s="22">
        <f t="shared" si="0"/>
        <v>-1904.3527536390757</v>
      </c>
      <c r="E49" s="15">
        <f t="shared" si="1"/>
        <v>-7.4200380285960432E-2</v>
      </c>
      <c r="F49" s="37"/>
      <c r="G49" s="21">
        <v>23409.082707758269</v>
      </c>
      <c r="H49" s="22">
        <f t="shared" si="5"/>
        <v>1904.3527536390757</v>
      </c>
      <c r="I49" s="22">
        <f t="shared" si="3"/>
        <v>25313.435461397345</v>
      </c>
      <c r="J49" s="21">
        <f t="shared" si="6"/>
        <v>0</v>
      </c>
      <c r="K49" s="34"/>
      <c r="L49" s="46">
        <f>VLOOKUP(A49,'2018-19 TITLE IV-A'!$1:$1048576,2,0)</f>
        <v>10000</v>
      </c>
      <c r="M49" s="5"/>
    </row>
    <row r="50" spans="1:13" x14ac:dyDescent="0.3">
      <c r="A50" s="12" t="s">
        <v>429</v>
      </c>
      <c r="B50" s="21">
        <v>5751.331675994772</v>
      </c>
      <c r="C50" s="21">
        <v>6353.998334854281</v>
      </c>
      <c r="D50" s="22">
        <f t="shared" si="0"/>
        <v>-602.66665885950897</v>
      </c>
      <c r="E50" s="15">
        <f t="shared" si="1"/>
        <v>-9.4848413093474693E-2</v>
      </c>
      <c r="F50" s="37"/>
      <c r="G50" s="21">
        <v>5412.9661210352588</v>
      </c>
      <c r="H50" s="22">
        <f t="shared" si="5"/>
        <v>602.66665885950897</v>
      </c>
      <c r="I50" s="22">
        <f t="shared" si="3"/>
        <v>6015.6327798947677</v>
      </c>
      <c r="J50" s="21">
        <f t="shared" si="6"/>
        <v>0</v>
      </c>
      <c r="K50" s="34"/>
      <c r="L50" s="46">
        <f>VLOOKUP(A50,'2018-19 TITLE IV-A'!$1:$1048576,2,0)</f>
        <v>10000</v>
      </c>
      <c r="M50" s="5"/>
    </row>
    <row r="51" spans="1:13" x14ac:dyDescent="0.3">
      <c r="A51" s="12" t="s">
        <v>514</v>
      </c>
      <c r="B51" s="21">
        <v>28817.410325572189</v>
      </c>
      <c r="C51" s="21">
        <v>31012.331961315511</v>
      </c>
      <c r="D51" s="22">
        <f t="shared" si="0"/>
        <v>-2194.9216357433215</v>
      </c>
      <c r="E51" s="15">
        <f t="shared" si="1"/>
        <v>-7.0775768764543279E-2</v>
      </c>
      <c r="F51" s="37"/>
      <c r="G51" s="21">
        <v>28464.244925335042</v>
      </c>
      <c r="H51" s="22">
        <f t="shared" si="5"/>
        <v>2194.9216357433215</v>
      </c>
      <c r="I51" s="22">
        <f t="shared" si="3"/>
        <v>30659.166561078364</v>
      </c>
      <c r="J51" s="21">
        <f t="shared" si="6"/>
        <v>0</v>
      </c>
      <c r="K51" s="34"/>
      <c r="L51" s="46">
        <f>VLOOKUP(A51,'2018-19 TITLE IV-A'!$1:$1048576,2,0)</f>
        <v>10000</v>
      </c>
      <c r="M51" s="5"/>
    </row>
    <row r="52" spans="1:13" x14ac:dyDescent="0.3">
      <c r="A52" s="12" t="s">
        <v>11</v>
      </c>
      <c r="B52" s="21">
        <v>23826.309762121979</v>
      </c>
      <c r="C52" s="21">
        <v>25294.935174791884</v>
      </c>
      <c r="D52" s="22">
        <f t="shared" si="0"/>
        <v>-1468.6254126699059</v>
      </c>
      <c r="E52" s="15">
        <f t="shared" si="1"/>
        <v>-5.8060058368265333E-2</v>
      </c>
      <c r="F52" s="37"/>
      <c r="G52" s="21">
        <v>25166.73427875981</v>
      </c>
      <c r="H52" s="22">
        <f t="shared" si="5"/>
        <v>1468.6254126699059</v>
      </c>
      <c r="I52" s="22">
        <f t="shared" si="3"/>
        <v>26635.359691429716</v>
      </c>
      <c r="J52" s="21">
        <f t="shared" si="6"/>
        <v>0</v>
      </c>
      <c r="K52" s="34"/>
      <c r="L52" s="46">
        <f>VLOOKUP(A52,'2018-19 TITLE IV-A'!$1:$1048576,2,0)</f>
        <v>10000</v>
      </c>
      <c r="M52" s="5"/>
    </row>
    <row r="53" spans="1:13" x14ac:dyDescent="0.3">
      <c r="A53" s="12" t="s">
        <v>515</v>
      </c>
      <c r="B53" s="21">
        <v>80891.438386492504</v>
      </c>
      <c r="C53" s="21">
        <v>83039.902420001221</v>
      </c>
      <c r="D53" s="22">
        <f t="shared" si="0"/>
        <v>-2148.464033508717</v>
      </c>
      <c r="E53" s="15">
        <f t="shared" si="1"/>
        <v>-2.587267049811981E-2</v>
      </c>
      <c r="F53" s="37"/>
      <c r="G53" s="21">
        <v>86465.47988561372</v>
      </c>
      <c r="H53" s="22">
        <f t="shared" si="5"/>
        <v>2148.464033508717</v>
      </c>
      <c r="I53" s="22">
        <f t="shared" si="3"/>
        <v>88613.943919122437</v>
      </c>
      <c r="J53" s="21">
        <f t="shared" si="6"/>
        <v>0</v>
      </c>
      <c r="K53" s="34"/>
      <c r="L53" s="46">
        <f>VLOOKUP(A53,'2018-19 TITLE IV-A'!$1:$1048576,2,0)</f>
        <v>10394</v>
      </c>
      <c r="M53" s="5"/>
    </row>
    <row r="54" spans="1:13" x14ac:dyDescent="0.3">
      <c r="A54" s="12" t="s">
        <v>12</v>
      </c>
      <c r="B54" s="21">
        <v>49497.509478898181</v>
      </c>
      <c r="C54" s="21">
        <v>51055.358736292066</v>
      </c>
      <c r="D54" s="22">
        <f t="shared" si="0"/>
        <v>-1557.8492573938856</v>
      </c>
      <c r="E54" s="15">
        <f t="shared" si="1"/>
        <v>-3.0512943125919234E-2</v>
      </c>
      <c r="F54" s="37"/>
      <c r="G54" s="21">
        <v>50210.685660916322</v>
      </c>
      <c r="H54" s="22">
        <f t="shared" si="5"/>
        <v>1557.8492573938856</v>
      </c>
      <c r="I54" s="22">
        <f t="shared" si="3"/>
        <v>51768.534918310208</v>
      </c>
      <c r="J54" s="21">
        <f t="shared" si="6"/>
        <v>0</v>
      </c>
      <c r="K54" s="34"/>
      <c r="L54" s="46">
        <f>VLOOKUP(A54,'2018-19 TITLE IV-A'!$1:$1048576,2,0)</f>
        <v>10000</v>
      </c>
      <c r="M54" s="5"/>
    </row>
    <row r="55" spans="1:13" x14ac:dyDescent="0.3">
      <c r="A55" s="12" t="s">
        <v>516</v>
      </c>
      <c r="B55" s="21">
        <v>409108.85023147729</v>
      </c>
      <c r="C55" s="21">
        <v>452973.95166267484</v>
      </c>
      <c r="D55" s="22">
        <f t="shared" si="0"/>
        <v>-43865.101431197545</v>
      </c>
      <c r="E55" s="15">
        <f t="shared" si="1"/>
        <v>-9.6838021855754408E-2</v>
      </c>
      <c r="F55" s="37"/>
      <c r="G55" s="21">
        <v>485562.2223474771</v>
      </c>
      <c r="H55" s="22">
        <f t="shared" si="5"/>
        <v>43865.101431197545</v>
      </c>
      <c r="I55" s="22">
        <f t="shared" si="3"/>
        <v>529427.3237786747</v>
      </c>
      <c r="J55" s="21">
        <f t="shared" si="6"/>
        <v>0</v>
      </c>
      <c r="K55" s="34"/>
      <c r="L55" s="46">
        <f>VLOOKUP(A55,'2018-19 TITLE IV-A'!$1:$1048576,2,0)</f>
        <v>239688</v>
      </c>
      <c r="M55" s="5"/>
    </row>
    <row r="56" spans="1:13" x14ac:dyDescent="0.3">
      <c r="A56" s="12" t="s">
        <v>13</v>
      </c>
      <c r="B56" s="21">
        <v>26028.474437508052</v>
      </c>
      <c r="C56" s="21">
        <v>27026.350229861622</v>
      </c>
      <c r="D56" s="22">
        <f t="shared" si="0"/>
        <v>-997.87579235357043</v>
      </c>
      <c r="E56" s="15">
        <f t="shared" si="1"/>
        <v>-3.6922328907401214E-2</v>
      </c>
      <c r="F56" s="37"/>
      <c r="G56" s="21">
        <v>24606.271878943342</v>
      </c>
      <c r="H56" s="22">
        <f t="shared" si="5"/>
        <v>997.87579235357043</v>
      </c>
      <c r="I56" s="22">
        <f t="shared" si="3"/>
        <v>25604.147671296912</v>
      </c>
      <c r="J56" s="21">
        <f t="shared" si="6"/>
        <v>0</v>
      </c>
      <c r="K56" s="34"/>
      <c r="L56" s="46">
        <f>VLOOKUP(A56,'2018-19 TITLE IV-A'!$1:$1048576,2,0)</f>
        <v>10000</v>
      </c>
      <c r="M56" s="5"/>
    </row>
    <row r="57" spans="1:13" x14ac:dyDescent="0.3">
      <c r="A57" s="12" t="s">
        <v>14</v>
      </c>
      <c r="B57" s="21">
        <v>34711.077816917292</v>
      </c>
      <c r="C57" s="21">
        <v>38066.107052535757</v>
      </c>
      <c r="D57" s="22">
        <f t="shared" si="0"/>
        <v>-3355.0292356184655</v>
      </c>
      <c r="E57" s="15">
        <f t="shared" si="1"/>
        <v>-8.8136914841019265E-2</v>
      </c>
      <c r="F57" s="37"/>
      <c r="G57" s="21">
        <v>37084.31788652984</v>
      </c>
      <c r="H57" s="22">
        <f t="shared" si="5"/>
        <v>3355.0292356184655</v>
      </c>
      <c r="I57" s="22">
        <f t="shared" si="3"/>
        <v>40439.347122148305</v>
      </c>
      <c r="J57" s="21">
        <f t="shared" si="6"/>
        <v>0</v>
      </c>
      <c r="K57" s="34"/>
      <c r="L57" s="46">
        <f>VLOOKUP(A57,'2018-19 TITLE IV-A'!$1:$1048576,2,0)</f>
        <v>15760</v>
      </c>
      <c r="M57" s="5"/>
    </row>
    <row r="58" spans="1:13" x14ac:dyDescent="0.3">
      <c r="A58" s="12" t="s">
        <v>517</v>
      </c>
      <c r="B58" s="21">
        <v>5216.1886268261287</v>
      </c>
      <c r="C58" s="21">
        <v>5527.7613014258113</v>
      </c>
      <c r="D58" s="22">
        <f t="shared" si="0"/>
        <v>-311.57267459968261</v>
      </c>
      <c r="E58" s="15">
        <f t="shared" si="1"/>
        <v>-5.636507396209689E-2</v>
      </c>
      <c r="F58" s="37"/>
      <c r="G58" s="21">
        <v>4698.0083351947414</v>
      </c>
      <c r="H58" s="22">
        <f t="shared" si="5"/>
        <v>311.57267459968261</v>
      </c>
      <c r="I58" s="22">
        <f t="shared" si="3"/>
        <v>5009.5810097944241</v>
      </c>
      <c r="J58" s="21">
        <f t="shared" si="6"/>
        <v>0</v>
      </c>
      <c r="K58" s="34"/>
      <c r="L58" s="46">
        <f>VLOOKUP(A58,'2018-19 TITLE IV-A'!$1:$1048576,2,0)</f>
        <v>10000</v>
      </c>
      <c r="M58" s="5"/>
    </row>
    <row r="59" spans="1:13" x14ac:dyDescent="0.3">
      <c r="A59" s="12" t="s">
        <v>518</v>
      </c>
      <c r="B59" s="21">
        <v>13418.137025182141</v>
      </c>
      <c r="C59" s="21">
        <v>14696.797789992641</v>
      </c>
      <c r="D59" s="22">
        <f t="shared" si="0"/>
        <v>-1278.6607648105</v>
      </c>
      <c r="E59" s="15">
        <f t="shared" si="1"/>
        <v>-8.7002677935813177E-2</v>
      </c>
      <c r="F59" s="37"/>
      <c r="G59" s="21">
        <v>14122.937316697395</v>
      </c>
      <c r="H59" s="22">
        <f t="shared" si="5"/>
        <v>1278.6607648105</v>
      </c>
      <c r="I59" s="22">
        <f t="shared" si="3"/>
        <v>15401.598081507895</v>
      </c>
      <c r="J59" s="21">
        <f t="shared" si="6"/>
        <v>0</v>
      </c>
      <c r="K59" s="34"/>
      <c r="L59" s="46">
        <f>VLOOKUP(A59,'2018-19 TITLE IV-A'!$1:$1048576,2,0)</f>
        <v>10000</v>
      </c>
      <c r="M59" s="5"/>
    </row>
    <row r="60" spans="1:13" x14ac:dyDescent="0.3">
      <c r="A60" s="12" t="s">
        <v>519</v>
      </c>
      <c r="B60" s="21">
        <v>45598.377931158175</v>
      </c>
      <c r="C60" s="21">
        <v>49895.441331742484</v>
      </c>
      <c r="D60" s="22">
        <f t="shared" si="0"/>
        <v>-4297.0634005843094</v>
      </c>
      <c r="E60" s="15">
        <f t="shared" si="1"/>
        <v>-8.6121362711559013E-2</v>
      </c>
      <c r="F60" s="37"/>
      <c r="G60" s="21">
        <v>49750.810731046702</v>
      </c>
      <c r="H60" s="22">
        <f t="shared" si="5"/>
        <v>4297.0634005843094</v>
      </c>
      <c r="I60" s="22">
        <f t="shared" si="3"/>
        <v>54047.874131631012</v>
      </c>
      <c r="J60" s="21">
        <f t="shared" si="6"/>
        <v>0</v>
      </c>
      <c r="K60" s="34"/>
      <c r="L60" s="46">
        <f>VLOOKUP(A60,'2018-19 TITLE IV-A'!$1:$1048576,2,0)</f>
        <v>21645</v>
      </c>
      <c r="M60" s="5"/>
    </row>
    <row r="61" spans="1:13" x14ac:dyDescent="0.3">
      <c r="A61" s="12" t="s">
        <v>15</v>
      </c>
      <c r="B61" s="21">
        <v>619539.19055261847</v>
      </c>
      <c r="C61" s="21">
        <v>676914.10570417822</v>
      </c>
      <c r="D61" s="22">
        <f t="shared" si="0"/>
        <v>-57374.915151559748</v>
      </c>
      <c r="E61" s="15">
        <f t="shared" si="1"/>
        <v>-8.4759520695574686E-2</v>
      </c>
      <c r="F61" s="37"/>
      <c r="G61" s="21">
        <v>665213.29749450786</v>
      </c>
      <c r="H61" s="22">
        <f t="shared" si="5"/>
        <v>57374.915151559748</v>
      </c>
      <c r="I61" s="22">
        <f t="shared" si="3"/>
        <v>722588.21264606761</v>
      </c>
      <c r="J61" s="21">
        <f t="shared" si="6"/>
        <v>0</v>
      </c>
      <c r="K61" s="34"/>
      <c r="L61" s="46">
        <f>VLOOKUP(A61,'2018-19 TITLE IV-A'!$1:$1048576,2,0)</f>
        <v>294201</v>
      </c>
      <c r="M61" s="5"/>
    </row>
    <row r="62" spans="1:13" x14ac:dyDescent="0.3">
      <c r="A62" s="12" t="s">
        <v>520</v>
      </c>
      <c r="B62" s="21">
        <v>74177.310985063319</v>
      </c>
      <c r="C62" s="21">
        <v>78328.069971342964</v>
      </c>
      <c r="D62" s="22">
        <f t="shared" si="0"/>
        <v>-4150.7589862796449</v>
      </c>
      <c r="E62" s="15">
        <f t="shared" si="1"/>
        <v>-5.2991973219795097E-2</v>
      </c>
      <c r="F62" s="37"/>
      <c r="G62" s="21">
        <v>76854.559702358427</v>
      </c>
      <c r="H62" s="22">
        <f t="shared" si="5"/>
        <v>4150.7589862796449</v>
      </c>
      <c r="I62" s="22">
        <f t="shared" si="3"/>
        <v>81005.318688638072</v>
      </c>
      <c r="J62" s="21">
        <f t="shared" si="6"/>
        <v>0</v>
      </c>
      <c r="K62" s="34"/>
      <c r="L62" s="46">
        <f>VLOOKUP(A62,'2018-19 TITLE IV-A'!$1:$1048576,2,0)</f>
        <v>25394</v>
      </c>
      <c r="M62" s="5"/>
    </row>
    <row r="63" spans="1:13" x14ac:dyDescent="0.3">
      <c r="A63" s="12" t="s">
        <v>16</v>
      </c>
      <c r="B63" s="21">
        <v>25283.641444641362</v>
      </c>
      <c r="C63" s="21">
        <v>25996.365411869927</v>
      </c>
      <c r="D63" s="22">
        <f t="shared" si="0"/>
        <v>-712.72396722856502</v>
      </c>
      <c r="E63" s="15">
        <f t="shared" si="1"/>
        <v>-2.7416292852351365E-2</v>
      </c>
      <c r="F63" s="37"/>
      <c r="G63" s="21">
        <v>21262.620409827603</v>
      </c>
      <c r="H63" s="22">
        <f t="shared" si="5"/>
        <v>712.72396722856502</v>
      </c>
      <c r="I63" s="22">
        <f t="shared" si="3"/>
        <v>21975.344377056168</v>
      </c>
      <c r="J63" s="21">
        <f t="shared" si="6"/>
        <v>0</v>
      </c>
      <c r="K63" s="34"/>
      <c r="L63" s="46">
        <f>VLOOKUP(A63,'2018-19 TITLE IV-A'!$1:$1048576,2,0)</f>
        <v>10000</v>
      </c>
      <c r="M63" s="5"/>
    </row>
    <row r="64" spans="1:13" x14ac:dyDescent="0.3">
      <c r="A64" s="12" t="s">
        <v>986</v>
      </c>
      <c r="B64" s="21">
        <v>2384.7797376596495</v>
      </c>
      <c r="C64" s="21">
        <v>2444.8080666874871</v>
      </c>
      <c r="D64" s="22">
        <f t="shared" si="0"/>
        <v>-60.028329027837572</v>
      </c>
      <c r="E64" s="15">
        <f t="shared" si="1"/>
        <v>-2.4553391264440227E-2</v>
      </c>
      <c r="F64" s="37"/>
      <c r="G64" s="21">
        <v>1977.8997016071128</v>
      </c>
      <c r="H64" s="22">
        <f t="shared" si="5"/>
        <v>60.028329027837572</v>
      </c>
      <c r="I64" s="22">
        <f t="shared" si="3"/>
        <v>2037.9280306349503</v>
      </c>
      <c r="J64" s="21">
        <f t="shared" si="6"/>
        <v>0</v>
      </c>
      <c r="K64" s="34"/>
      <c r="L64" s="46">
        <v>0</v>
      </c>
      <c r="M64" s="5"/>
    </row>
    <row r="65" spans="1:13" x14ac:dyDescent="0.3">
      <c r="A65" s="12" t="s">
        <v>521</v>
      </c>
      <c r="B65" s="21">
        <v>76573.090873936599</v>
      </c>
      <c r="C65" s="21">
        <v>80707.001773776516</v>
      </c>
      <c r="D65" s="22">
        <f t="shared" si="0"/>
        <v>-4133.910899839917</v>
      </c>
      <c r="E65" s="15">
        <f t="shared" si="1"/>
        <v>-5.1221217601756019E-2</v>
      </c>
      <c r="F65" s="37"/>
      <c r="G65" s="21">
        <v>90711.974760678349</v>
      </c>
      <c r="H65" s="22">
        <f t="shared" si="5"/>
        <v>4133.910899839917</v>
      </c>
      <c r="I65" s="22">
        <f t="shared" si="3"/>
        <v>94845.885660518266</v>
      </c>
      <c r="J65" s="21">
        <f t="shared" si="6"/>
        <v>0</v>
      </c>
      <c r="K65" s="34"/>
      <c r="L65" s="46">
        <f>VLOOKUP(A65,'2018-19 TITLE IV-A'!$1:$1048576,2,0)</f>
        <v>18109</v>
      </c>
      <c r="M65" s="5"/>
    </row>
    <row r="66" spans="1:13" x14ac:dyDescent="0.3">
      <c r="A66" s="12" t="s">
        <v>17</v>
      </c>
      <c r="B66" s="21">
        <v>59513.910818031276</v>
      </c>
      <c r="C66" s="21">
        <v>64463.02230137468</v>
      </c>
      <c r="D66" s="22">
        <f t="shared" si="0"/>
        <v>-4949.111483343404</v>
      </c>
      <c r="E66" s="15">
        <f t="shared" si="1"/>
        <v>-7.6774425192252638E-2</v>
      </c>
      <c r="F66" s="37"/>
      <c r="G66" s="21">
        <v>59942.888604620253</v>
      </c>
      <c r="H66" s="22">
        <f t="shared" si="5"/>
        <v>4949.111483343404</v>
      </c>
      <c r="I66" s="22">
        <f t="shared" si="3"/>
        <v>64892.000087963657</v>
      </c>
      <c r="J66" s="21">
        <f t="shared" si="6"/>
        <v>0</v>
      </c>
      <c r="K66" s="34"/>
      <c r="L66" s="46">
        <f>VLOOKUP(A66,'2018-19 TITLE IV-A'!$1:$1048576,2,0)</f>
        <v>23632</v>
      </c>
      <c r="M66" s="5"/>
    </row>
    <row r="67" spans="1:13" x14ac:dyDescent="0.3">
      <c r="A67" s="12" t="s">
        <v>522</v>
      </c>
      <c r="B67" s="21">
        <v>121317.14698804449</v>
      </c>
      <c r="C67" s="21">
        <v>130946.32290947583</v>
      </c>
      <c r="D67" s="22">
        <f t="shared" ref="D67:D130" si="7">B67-C67</f>
        <v>-9629.1759214313352</v>
      </c>
      <c r="E67" s="15">
        <f t="shared" ref="E67:E130" si="8">(B67/C67)-1</f>
        <v>-7.3535290701427725E-2</v>
      </c>
      <c r="F67" s="37"/>
      <c r="G67" s="21">
        <v>119737.69322972657</v>
      </c>
      <c r="H67" s="22">
        <f t="shared" ref="H67:H73" si="9">-D67</f>
        <v>9629.1759214313352</v>
      </c>
      <c r="I67" s="22">
        <f t="shared" ref="I67:I130" si="10">G67+H67</f>
        <v>129366.86915115791</v>
      </c>
      <c r="J67" s="21">
        <f t="shared" ref="J67:J73" si="11">D67+H67</f>
        <v>0</v>
      </c>
      <c r="K67" s="34"/>
      <c r="L67" s="46">
        <f>VLOOKUP(A67,'2018-19 TITLE IV-A'!$1:$1048576,2,0)</f>
        <v>37747</v>
      </c>
      <c r="M67" s="5"/>
    </row>
    <row r="68" spans="1:13" x14ac:dyDescent="0.3">
      <c r="A68" s="12" t="s">
        <v>523</v>
      </c>
      <c r="B68" s="21">
        <v>29787.167459234588</v>
      </c>
      <c r="C68" s="21">
        <v>32618.168966758087</v>
      </c>
      <c r="D68" s="22">
        <f t="shared" si="7"/>
        <v>-2831.0015075234987</v>
      </c>
      <c r="E68" s="15">
        <f t="shared" si="8"/>
        <v>-8.6792165139883748E-2</v>
      </c>
      <c r="F68" s="37"/>
      <c r="G68" s="21">
        <v>34373.36519288626</v>
      </c>
      <c r="H68" s="22">
        <f t="shared" si="9"/>
        <v>2831.0015075234987</v>
      </c>
      <c r="I68" s="22">
        <f t="shared" si="10"/>
        <v>37204.366700409759</v>
      </c>
      <c r="J68" s="21">
        <f t="shared" si="11"/>
        <v>0</v>
      </c>
      <c r="K68" s="34"/>
      <c r="L68" s="46">
        <f>VLOOKUP(A68,'2018-19 TITLE IV-A'!$1:$1048576,2,0)</f>
        <v>18891</v>
      </c>
      <c r="M68" s="5"/>
    </row>
    <row r="69" spans="1:13" x14ac:dyDescent="0.3">
      <c r="A69" s="12" t="s">
        <v>887</v>
      </c>
      <c r="B69" s="21">
        <v>24105.383665766625</v>
      </c>
      <c r="C69" s="21">
        <v>24851.496908133711</v>
      </c>
      <c r="D69" s="22">
        <f t="shared" si="7"/>
        <v>-746.11324236708606</v>
      </c>
      <c r="E69" s="15">
        <f t="shared" si="8"/>
        <v>-3.0022869251102868E-2</v>
      </c>
      <c r="F69" s="37"/>
      <c r="G69" s="21">
        <v>23314.778774883831</v>
      </c>
      <c r="H69" s="22">
        <f t="shared" si="9"/>
        <v>746.11324236708606</v>
      </c>
      <c r="I69" s="22">
        <f t="shared" si="10"/>
        <v>24060.892017250917</v>
      </c>
      <c r="J69" s="21">
        <f t="shared" si="11"/>
        <v>0</v>
      </c>
      <c r="K69" s="34"/>
      <c r="L69" s="46">
        <f>VLOOKUP(A69,'2018-19 TITLE IV-A'!$1:$1048576,2,0)</f>
        <v>10000</v>
      </c>
      <c r="M69" s="5"/>
    </row>
    <row r="70" spans="1:13" x14ac:dyDescent="0.3">
      <c r="A70" s="12" t="s">
        <v>524</v>
      </c>
      <c r="B70" s="21">
        <v>11633.486328173491</v>
      </c>
      <c r="C70" s="21">
        <v>12758.547710919323</v>
      </c>
      <c r="D70" s="22">
        <f t="shared" si="7"/>
        <v>-1125.0613827458328</v>
      </c>
      <c r="E70" s="15">
        <f t="shared" si="8"/>
        <v>-8.8180991147053245E-2</v>
      </c>
      <c r="F70" s="37"/>
      <c r="G70" s="21">
        <v>11769.138505435845</v>
      </c>
      <c r="H70" s="22">
        <f t="shared" si="9"/>
        <v>1125.0613827458328</v>
      </c>
      <c r="I70" s="22">
        <f t="shared" si="10"/>
        <v>12894.199888181678</v>
      </c>
      <c r="J70" s="21">
        <f t="shared" si="11"/>
        <v>0</v>
      </c>
      <c r="K70" s="34"/>
      <c r="L70" s="46">
        <f>VLOOKUP(A70,'2018-19 TITLE IV-A'!$1:$1048576,2,0)</f>
        <v>10000</v>
      </c>
      <c r="M70" s="5"/>
    </row>
    <row r="71" spans="1:13" x14ac:dyDescent="0.3">
      <c r="A71" s="12" t="s">
        <v>18</v>
      </c>
      <c r="B71" s="21">
        <v>86199.544883857365</v>
      </c>
      <c r="C71" s="21">
        <v>91515.392118162112</v>
      </c>
      <c r="D71" s="22">
        <f t="shared" si="7"/>
        <v>-5315.847234304747</v>
      </c>
      <c r="E71" s="15">
        <f t="shared" si="8"/>
        <v>-5.8086919711178964E-2</v>
      </c>
      <c r="F71" s="37"/>
      <c r="G71" s="21">
        <v>92095.027264178381</v>
      </c>
      <c r="H71" s="22">
        <f t="shared" si="9"/>
        <v>5315.847234304747</v>
      </c>
      <c r="I71" s="22">
        <f t="shared" si="10"/>
        <v>97410.874498483128</v>
      </c>
      <c r="J71" s="21">
        <f t="shared" si="11"/>
        <v>0</v>
      </c>
      <c r="K71" s="34"/>
      <c r="L71" s="46">
        <f>VLOOKUP(A71,'2018-19 TITLE IV-A'!$1:$1048576,2,0)</f>
        <v>24202</v>
      </c>
      <c r="M71" s="5"/>
    </row>
    <row r="72" spans="1:13" x14ac:dyDescent="0.3">
      <c r="A72" s="12" t="s">
        <v>19</v>
      </c>
      <c r="B72" s="21">
        <v>38438.953679075959</v>
      </c>
      <c r="C72" s="21">
        <v>41433.12733169907</v>
      </c>
      <c r="D72" s="22">
        <f t="shared" si="7"/>
        <v>-2994.1736526231107</v>
      </c>
      <c r="E72" s="15">
        <f t="shared" si="8"/>
        <v>-7.226521012166931E-2</v>
      </c>
      <c r="F72" s="37"/>
      <c r="G72" s="21">
        <v>37943.31507629744</v>
      </c>
      <c r="H72" s="22">
        <f t="shared" si="9"/>
        <v>2994.1736526231107</v>
      </c>
      <c r="I72" s="22">
        <f t="shared" si="10"/>
        <v>40937.488728920551</v>
      </c>
      <c r="J72" s="21">
        <f t="shared" si="11"/>
        <v>0</v>
      </c>
      <c r="K72" s="34"/>
      <c r="L72" s="46">
        <f>VLOOKUP(A72,'2018-19 TITLE IV-A'!$1:$1048576,2,0)</f>
        <v>11857</v>
      </c>
      <c r="M72" s="5"/>
    </row>
    <row r="73" spans="1:13" x14ac:dyDescent="0.3">
      <c r="A73" s="12" t="s">
        <v>20</v>
      </c>
      <c r="B73" s="21">
        <v>46440.695141301425</v>
      </c>
      <c r="C73" s="21">
        <v>51198.79883027653</v>
      </c>
      <c r="D73" s="22">
        <f t="shared" si="7"/>
        <v>-4758.1036889751049</v>
      </c>
      <c r="E73" s="15">
        <f t="shared" si="8"/>
        <v>-9.2933892936593487E-2</v>
      </c>
      <c r="F73" s="37"/>
      <c r="G73" s="21">
        <v>48689.082820357078</v>
      </c>
      <c r="H73" s="22">
        <f t="shared" si="9"/>
        <v>4758.1036889751049</v>
      </c>
      <c r="I73" s="22">
        <f t="shared" si="10"/>
        <v>53447.186509332183</v>
      </c>
      <c r="J73" s="21">
        <f t="shared" si="11"/>
        <v>0</v>
      </c>
      <c r="K73" s="34"/>
      <c r="L73" s="46">
        <f>VLOOKUP(A73,'2018-19 TITLE IV-A'!$1:$1048576,2,0)</f>
        <v>26099</v>
      </c>
      <c r="M73" s="5"/>
    </row>
    <row r="74" spans="1:13" x14ac:dyDescent="0.3">
      <c r="A74" s="12" t="s">
        <v>527</v>
      </c>
      <c r="B74" s="21">
        <v>3402849.0262034899</v>
      </c>
      <c r="C74" s="21">
        <v>3785459.4251963464</v>
      </c>
      <c r="D74" s="22">
        <f t="shared" si="7"/>
        <v>-382610.3989928565</v>
      </c>
      <c r="E74" s="15">
        <f t="shared" si="8"/>
        <v>-0.10107370229520052</v>
      </c>
      <c r="F74" s="37"/>
      <c r="G74" s="21">
        <v>3132207.9983847332</v>
      </c>
      <c r="H74" s="22">
        <v>130728</v>
      </c>
      <c r="I74" s="22">
        <f t="shared" si="10"/>
        <v>3262935.9983847332</v>
      </c>
      <c r="J74" s="21">
        <f>-(D74+H74)</f>
        <v>251882.3989928565</v>
      </c>
      <c r="K74" s="34"/>
      <c r="L74" s="46">
        <f>VLOOKUP(A74,'2018-19 TITLE IV-A'!$1:$1048576,2,0)</f>
        <v>2025701</v>
      </c>
      <c r="M74" s="5"/>
    </row>
    <row r="75" spans="1:13" x14ac:dyDescent="0.3">
      <c r="A75" s="12" t="s">
        <v>21</v>
      </c>
      <c r="B75" s="21">
        <v>62387.782248194031</v>
      </c>
      <c r="C75" s="21">
        <v>65137.164540869839</v>
      </c>
      <c r="D75" s="22">
        <f t="shared" si="7"/>
        <v>-2749.3822926758075</v>
      </c>
      <c r="E75" s="15">
        <f t="shared" si="8"/>
        <v>-4.220911843576991E-2</v>
      </c>
      <c r="F75" s="37"/>
      <c r="G75" s="21">
        <v>59369.081240144791</v>
      </c>
      <c r="H75" s="22">
        <f t="shared" ref="H75:H106" si="12">-D75</f>
        <v>2749.3822926758075</v>
      </c>
      <c r="I75" s="22">
        <f t="shared" si="10"/>
        <v>62118.463532820599</v>
      </c>
      <c r="J75" s="21">
        <f t="shared" ref="J75:J106" si="13">D75+H75</f>
        <v>0</v>
      </c>
      <c r="K75" s="34"/>
      <c r="L75" s="46">
        <f>VLOOKUP(A75,'2018-19 TITLE IV-A'!$1:$1048576,2,0)</f>
        <v>15184</v>
      </c>
      <c r="M75" s="5"/>
    </row>
    <row r="76" spans="1:13" x14ac:dyDescent="0.3">
      <c r="A76" s="12" t="s">
        <v>528</v>
      </c>
      <c r="B76" s="21">
        <v>41630.999421426968</v>
      </c>
      <c r="C76" s="21">
        <v>42518.513772045859</v>
      </c>
      <c r="D76" s="22">
        <f t="shared" si="7"/>
        <v>-887.5143506188906</v>
      </c>
      <c r="E76" s="15">
        <f t="shared" si="8"/>
        <v>-2.0873597684460843E-2</v>
      </c>
      <c r="F76" s="37"/>
      <c r="G76" s="21">
        <v>40374.172729315687</v>
      </c>
      <c r="H76" s="22">
        <f t="shared" si="12"/>
        <v>887.5143506188906</v>
      </c>
      <c r="I76" s="22">
        <f t="shared" si="10"/>
        <v>41261.687079934578</v>
      </c>
      <c r="J76" s="21">
        <f t="shared" si="13"/>
        <v>0</v>
      </c>
      <c r="K76" s="34"/>
      <c r="L76" s="46">
        <f>VLOOKUP(A76,'2018-19 TITLE IV-A'!$1:$1048576,2,0)</f>
        <v>10000</v>
      </c>
      <c r="M76" s="5"/>
    </row>
    <row r="77" spans="1:13" x14ac:dyDescent="0.3">
      <c r="A77" s="12" t="s">
        <v>22</v>
      </c>
      <c r="B77" s="21">
        <v>42818.925050661535</v>
      </c>
      <c r="C77" s="21">
        <v>46709.842394862462</v>
      </c>
      <c r="D77" s="22">
        <f t="shared" si="7"/>
        <v>-3890.9173442009269</v>
      </c>
      <c r="E77" s="15">
        <f t="shared" si="8"/>
        <v>-8.3299731806178889E-2</v>
      </c>
      <c r="F77" s="37"/>
      <c r="G77" s="21">
        <v>33913.907030710558</v>
      </c>
      <c r="H77" s="22">
        <f t="shared" si="12"/>
        <v>3890.9173442009269</v>
      </c>
      <c r="I77" s="22">
        <f t="shared" si="10"/>
        <v>37804.824374911484</v>
      </c>
      <c r="J77" s="21">
        <f t="shared" si="13"/>
        <v>0</v>
      </c>
      <c r="K77" s="34"/>
      <c r="L77" s="46">
        <f>VLOOKUP(A77,'2018-19 TITLE IV-A'!$1:$1048576,2,0)</f>
        <v>17729</v>
      </c>
      <c r="M77" s="5"/>
    </row>
    <row r="78" spans="1:13" x14ac:dyDescent="0.3">
      <c r="A78" s="12" t="s">
        <v>529</v>
      </c>
      <c r="B78" s="21">
        <v>64742.463277243012</v>
      </c>
      <c r="C78" s="21">
        <v>71329.918450795056</v>
      </c>
      <c r="D78" s="22">
        <f t="shared" si="7"/>
        <v>-6587.4551735520436</v>
      </c>
      <c r="E78" s="15">
        <f t="shared" si="8"/>
        <v>-9.2351923521351242E-2</v>
      </c>
      <c r="F78" s="37"/>
      <c r="G78" s="21">
        <v>66081.846290105401</v>
      </c>
      <c r="H78" s="22">
        <f t="shared" si="12"/>
        <v>6587.4551735520436</v>
      </c>
      <c r="I78" s="22">
        <f t="shared" si="10"/>
        <v>72669.301463657437</v>
      </c>
      <c r="J78" s="21">
        <f t="shared" si="13"/>
        <v>0</v>
      </c>
      <c r="K78" s="34"/>
      <c r="L78" s="46">
        <f>VLOOKUP(A78,'2018-19 TITLE IV-A'!$1:$1048576,2,0)</f>
        <v>39566</v>
      </c>
      <c r="M78" s="5"/>
    </row>
    <row r="79" spans="1:13" x14ac:dyDescent="0.3">
      <c r="A79" s="12" t="s">
        <v>23</v>
      </c>
      <c r="B79" s="21">
        <v>29732.330625746636</v>
      </c>
      <c r="C79" s="21">
        <v>32182.062615479084</v>
      </c>
      <c r="D79" s="22">
        <f t="shared" si="7"/>
        <v>-2449.7319897324487</v>
      </c>
      <c r="E79" s="15">
        <f t="shared" si="8"/>
        <v>-7.6121037330719954E-2</v>
      </c>
      <c r="F79" s="37"/>
      <c r="G79" s="21">
        <v>27621.970675046425</v>
      </c>
      <c r="H79" s="22">
        <f t="shared" si="12"/>
        <v>2449.7319897324487</v>
      </c>
      <c r="I79" s="22">
        <f t="shared" si="10"/>
        <v>30071.702664778873</v>
      </c>
      <c r="J79" s="21">
        <f t="shared" si="13"/>
        <v>0</v>
      </c>
      <c r="K79" s="34"/>
      <c r="L79" s="46">
        <f>VLOOKUP(A79,'2018-19 TITLE IV-A'!$1:$1048576,2,0)</f>
        <v>10000</v>
      </c>
      <c r="M79" s="5"/>
    </row>
    <row r="80" spans="1:13" x14ac:dyDescent="0.3">
      <c r="A80" s="12" t="s">
        <v>530</v>
      </c>
      <c r="B80" s="21">
        <v>30699.883545123885</v>
      </c>
      <c r="C80" s="21">
        <v>33198.7618743614</v>
      </c>
      <c r="D80" s="22">
        <f t="shared" si="7"/>
        <v>-2498.8783292375156</v>
      </c>
      <c r="E80" s="15">
        <f t="shared" si="8"/>
        <v>-7.5270226603460721E-2</v>
      </c>
      <c r="F80" s="37"/>
      <c r="G80" s="21">
        <v>30433.783157202663</v>
      </c>
      <c r="H80" s="22">
        <f t="shared" si="12"/>
        <v>2498.8783292375156</v>
      </c>
      <c r="I80" s="22">
        <f t="shared" si="10"/>
        <v>32932.661486440178</v>
      </c>
      <c r="J80" s="21">
        <f t="shared" si="13"/>
        <v>0</v>
      </c>
      <c r="K80" s="34"/>
      <c r="L80" s="46">
        <f>VLOOKUP(A80,'2018-19 TITLE IV-A'!$1:$1048576,2,0)</f>
        <v>12156</v>
      </c>
      <c r="M80" s="5"/>
    </row>
    <row r="81" spans="1:13" x14ac:dyDescent="0.3">
      <c r="A81" s="12" t="s">
        <v>531</v>
      </c>
      <c r="B81" s="21">
        <v>109276.14237701384</v>
      </c>
      <c r="C81" s="21">
        <v>119910.09499654309</v>
      </c>
      <c r="D81" s="22">
        <f t="shared" si="7"/>
        <v>-10633.952619529256</v>
      </c>
      <c r="E81" s="15">
        <f t="shared" si="8"/>
        <v>-8.8682713660061974E-2</v>
      </c>
      <c r="F81" s="37"/>
      <c r="G81" s="21">
        <v>96313.404298334382</v>
      </c>
      <c r="H81" s="22">
        <f t="shared" si="12"/>
        <v>10633.952619529256</v>
      </c>
      <c r="I81" s="22">
        <f t="shared" si="10"/>
        <v>106947.35691786364</v>
      </c>
      <c r="J81" s="21">
        <f t="shared" si="13"/>
        <v>0</v>
      </c>
      <c r="K81" s="34"/>
      <c r="L81" s="46">
        <f>VLOOKUP(A81,'2018-19 TITLE IV-A'!$1:$1048576,2,0)</f>
        <v>49273</v>
      </c>
      <c r="M81" s="5"/>
    </row>
    <row r="82" spans="1:13" x14ac:dyDescent="0.3">
      <c r="A82" s="12" t="s">
        <v>24</v>
      </c>
      <c r="B82" s="21">
        <v>36041.143958603796</v>
      </c>
      <c r="C82" s="21">
        <v>39205.352608684181</v>
      </c>
      <c r="D82" s="22">
        <f t="shared" si="7"/>
        <v>-3164.2086500803853</v>
      </c>
      <c r="E82" s="15">
        <f t="shared" si="8"/>
        <v>-8.070858797427316E-2</v>
      </c>
      <c r="F82" s="37"/>
      <c r="G82" s="21">
        <v>34399.749644257652</v>
      </c>
      <c r="H82" s="22">
        <f t="shared" si="12"/>
        <v>3164.2086500803853</v>
      </c>
      <c r="I82" s="22">
        <f t="shared" si="10"/>
        <v>37563.958294338037</v>
      </c>
      <c r="J82" s="21">
        <f t="shared" si="13"/>
        <v>0</v>
      </c>
      <c r="K82" s="34"/>
      <c r="L82" s="46">
        <f>VLOOKUP(A82,'2018-19 TITLE IV-A'!$1:$1048576,2,0)</f>
        <v>14638</v>
      </c>
      <c r="M82" s="5"/>
    </row>
    <row r="83" spans="1:13" x14ac:dyDescent="0.3">
      <c r="A83" s="12" t="s">
        <v>532</v>
      </c>
      <c r="B83" s="21">
        <v>47223.264861539734</v>
      </c>
      <c r="C83" s="21">
        <v>51678.45500352954</v>
      </c>
      <c r="D83" s="22">
        <f t="shared" si="7"/>
        <v>-4455.1901419898059</v>
      </c>
      <c r="E83" s="15">
        <f t="shared" si="8"/>
        <v>-8.6209816870212674E-2</v>
      </c>
      <c r="F83" s="37"/>
      <c r="G83" s="21">
        <v>59762.153216352912</v>
      </c>
      <c r="H83" s="22">
        <f t="shared" si="12"/>
        <v>4455.1901419898059</v>
      </c>
      <c r="I83" s="22">
        <f t="shared" si="10"/>
        <v>64217.343358342718</v>
      </c>
      <c r="J83" s="21">
        <f t="shared" si="13"/>
        <v>0</v>
      </c>
      <c r="K83" s="34"/>
      <c r="L83" s="46">
        <f>VLOOKUP(A83,'2018-19 TITLE IV-A'!$1:$1048576,2,0)</f>
        <v>20352</v>
      </c>
      <c r="M83" s="5"/>
    </row>
    <row r="84" spans="1:13" x14ac:dyDescent="0.3">
      <c r="A84" s="12" t="s">
        <v>533</v>
      </c>
      <c r="B84" s="21">
        <v>109309.63459839538</v>
      </c>
      <c r="C84" s="21">
        <v>117416.0031861352</v>
      </c>
      <c r="D84" s="22">
        <f t="shared" si="7"/>
        <v>-8106.3685877398239</v>
      </c>
      <c r="E84" s="15">
        <f t="shared" si="8"/>
        <v>-6.9039725146231579E-2</v>
      </c>
      <c r="F84" s="37"/>
      <c r="G84" s="21">
        <v>119637.12233947012</v>
      </c>
      <c r="H84" s="22">
        <f t="shared" si="12"/>
        <v>8106.3685877398239</v>
      </c>
      <c r="I84" s="22">
        <f t="shared" si="10"/>
        <v>127743.49092720995</v>
      </c>
      <c r="J84" s="21">
        <f t="shared" si="13"/>
        <v>0</v>
      </c>
      <c r="K84" s="34"/>
      <c r="L84" s="46">
        <f>VLOOKUP(A84,'2018-19 TITLE IV-A'!$1:$1048576,2,0)</f>
        <v>34935</v>
      </c>
      <c r="M84" s="5"/>
    </row>
    <row r="85" spans="1:13" x14ac:dyDescent="0.3">
      <c r="A85" s="12" t="s">
        <v>534</v>
      </c>
      <c r="B85" s="21">
        <v>11046.048965068523</v>
      </c>
      <c r="C85" s="21">
        <v>12060.149226202331</v>
      </c>
      <c r="D85" s="22">
        <f t="shared" si="7"/>
        <v>-1014.1002611338081</v>
      </c>
      <c r="E85" s="15">
        <f t="shared" si="8"/>
        <v>-8.4086875055454202E-2</v>
      </c>
      <c r="F85" s="37"/>
      <c r="G85" s="21">
        <v>10898.89086336672</v>
      </c>
      <c r="H85" s="22">
        <f t="shared" si="12"/>
        <v>1014.1002611338081</v>
      </c>
      <c r="I85" s="22">
        <f t="shared" si="10"/>
        <v>11912.991124500528</v>
      </c>
      <c r="J85" s="21">
        <f t="shared" si="13"/>
        <v>0</v>
      </c>
      <c r="K85" s="34"/>
      <c r="L85" s="46">
        <f>VLOOKUP(A85,'2018-19 TITLE IV-A'!$1:$1048576,2,0)</f>
        <v>10000</v>
      </c>
      <c r="M85" s="5"/>
    </row>
    <row r="86" spans="1:13" x14ac:dyDescent="0.3">
      <c r="A86" s="12" t="s">
        <v>535</v>
      </c>
      <c r="B86" s="21">
        <v>69642.845728746266</v>
      </c>
      <c r="C86" s="21">
        <v>76270.085625380787</v>
      </c>
      <c r="D86" s="22">
        <f t="shared" si="7"/>
        <v>-6627.2398966345208</v>
      </c>
      <c r="E86" s="15">
        <f t="shared" si="8"/>
        <v>-8.6891732745467687E-2</v>
      </c>
      <c r="F86" s="37"/>
      <c r="G86" s="21">
        <v>62535.897447451935</v>
      </c>
      <c r="H86" s="22">
        <f t="shared" si="12"/>
        <v>6627.2398966345208</v>
      </c>
      <c r="I86" s="22">
        <f t="shared" si="10"/>
        <v>69163.137344086455</v>
      </c>
      <c r="J86" s="21">
        <f t="shared" si="13"/>
        <v>0</v>
      </c>
      <c r="K86" s="34"/>
      <c r="L86" s="46">
        <f>VLOOKUP(A86,'2018-19 TITLE IV-A'!$1:$1048576,2,0)</f>
        <v>30489</v>
      </c>
      <c r="M86" s="5"/>
    </row>
    <row r="87" spans="1:13" x14ac:dyDescent="0.3">
      <c r="A87" s="12" t="s">
        <v>536</v>
      </c>
      <c r="B87" s="21">
        <v>31514.613185889924</v>
      </c>
      <c r="C87" s="21">
        <v>34296.662620540839</v>
      </c>
      <c r="D87" s="22">
        <f t="shared" si="7"/>
        <v>-2782.0494346509149</v>
      </c>
      <c r="E87" s="15">
        <f t="shared" si="8"/>
        <v>-8.1117205642764145E-2</v>
      </c>
      <c r="F87" s="37"/>
      <c r="G87" s="21">
        <v>35361.990033151589</v>
      </c>
      <c r="H87" s="22">
        <f t="shared" si="12"/>
        <v>2782.0494346509149</v>
      </c>
      <c r="I87" s="22">
        <f t="shared" si="10"/>
        <v>38144.039467802504</v>
      </c>
      <c r="J87" s="21">
        <f t="shared" si="13"/>
        <v>0</v>
      </c>
      <c r="K87" s="34"/>
      <c r="L87" s="46">
        <f>VLOOKUP(A87,'2018-19 TITLE IV-A'!$1:$1048576,2,0)</f>
        <v>13743</v>
      </c>
      <c r="M87" s="5"/>
    </row>
    <row r="88" spans="1:13" x14ac:dyDescent="0.3">
      <c r="A88" s="12" t="s">
        <v>25</v>
      </c>
      <c r="B88" s="21">
        <v>41570.094013354494</v>
      </c>
      <c r="C88" s="21">
        <v>45547.44365607806</v>
      </c>
      <c r="D88" s="22">
        <f t="shared" si="7"/>
        <v>-3977.3496427235659</v>
      </c>
      <c r="E88" s="15">
        <f t="shared" si="8"/>
        <v>-8.7323224388967668E-2</v>
      </c>
      <c r="F88" s="37"/>
      <c r="G88" s="21">
        <v>42900.000915975223</v>
      </c>
      <c r="H88" s="22">
        <f t="shared" si="12"/>
        <v>3977.3496427235659</v>
      </c>
      <c r="I88" s="22">
        <f t="shared" si="10"/>
        <v>46877.350558698789</v>
      </c>
      <c r="J88" s="21">
        <f t="shared" si="13"/>
        <v>0</v>
      </c>
      <c r="K88" s="34"/>
      <c r="L88" s="46">
        <f>VLOOKUP(A88,'2018-19 TITLE IV-A'!$1:$1048576,2,0)</f>
        <v>19021</v>
      </c>
      <c r="M88" s="5"/>
    </row>
    <row r="89" spans="1:13" x14ac:dyDescent="0.3">
      <c r="A89" s="12" t="s">
        <v>537</v>
      </c>
      <c r="B89" s="21">
        <v>44518.783207939647</v>
      </c>
      <c r="C89" s="21">
        <v>48182.879296290601</v>
      </c>
      <c r="D89" s="22">
        <f t="shared" si="7"/>
        <v>-3664.0960883509542</v>
      </c>
      <c r="E89" s="15">
        <f t="shared" si="8"/>
        <v>-7.6045602543163837E-2</v>
      </c>
      <c r="F89" s="37"/>
      <c r="G89" s="21">
        <v>48952.799464633281</v>
      </c>
      <c r="H89" s="22">
        <f t="shared" si="12"/>
        <v>3664.0960883509542</v>
      </c>
      <c r="I89" s="22">
        <f t="shared" si="10"/>
        <v>52616.895552984235</v>
      </c>
      <c r="J89" s="21">
        <f t="shared" si="13"/>
        <v>0</v>
      </c>
      <c r="K89" s="34"/>
      <c r="L89" s="46">
        <f>VLOOKUP(A89,'2018-19 TITLE IV-A'!$1:$1048576,2,0)</f>
        <v>20581</v>
      </c>
      <c r="M89" s="5"/>
    </row>
    <row r="90" spans="1:13" x14ac:dyDescent="0.3">
      <c r="A90" s="12" t="s">
        <v>888</v>
      </c>
      <c r="B90" s="21">
        <v>26155.914361027193</v>
      </c>
      <c r="C90" s="21">
        <v>27328.829736770149</v>
      </c>
      <c r="D90" s="22">
        <f t="shared" si="7"/>
        <v>-1172.9153757429558</v>
      </c>
      <c r="E90" s="15">
        <f t="shared" si="8"/>
        <v>-4.2918609652898287E-2</v>
      </c>
      <c r="F90" s="37"/>
      <c r="G90" s="21">
        <v>30514.525451725953</v>
      </c>
      <c r="H90" s="22">
        <f t="shared" si="12"/>
        <v>1172.9153757429558</v>
      </c>
      <c r="I90" s="22">
        <f t="shared" si="10"/>
        <v>31687.440827468909</v>
      </c>
      <c r="J90" s="21">
        <f t="shared" si="13"/>
        <v>0</v>
      </c>
      <c r="K90" s="34"/>
      <c r="L90" s="46">
        <f>VLOOKUP(A90,'2018-19 TITLE IV-A'!$1:$1048576,2,0)</f>
        <v>10000</v>
      </c>
      <c r="M90" s="5"/>
    </row>
    <row r="91" spans="1:13" x14ac:dyDescent="0.3">
      <c r="A91" s="12" t="s">
        <v>538</v>
      </c>
      <c r="B91" s="21">
        <v>93082.755136900931</v>
      </c>
      <c r="C91" s="21">
        <v>97948.331441229195</v>
      </c>
      <c r="D91" s="22">
        <f t="shared" si="7"/>
        <v>-4865.5763043282641</v>
      </c>
      <c r="E91" s="15">
        <f t="shared" si="8"/>
        <v>-4.9674927921030454E-2</v>
      </c>
      <c r="F91" s="37"/>
      <c r="G91" s="21">
        <v>94134.707359344218</v>
      </c>
      <c r="H91" s="22">
        <f t="shared" si="12"/>
        <v>4865.5763043282641</v>
      </c>
      <c r="I91" s="22">
        <f t="shared" si="10"/>
        <v>99000.283663672482</v>
      </c>
      <c r="J91" s="21">
        <f t="shared" si="13"/>
        <v>0</v>
      </c>
      <c r="K91" s="34"/>
      <c r="L91" s="46">
        <f>VLOOKUP(A91,'2018-19 TITLE IV-A'!$1:$1048576,2,0)</f>
        <v>22378</v>
      </c>
      <c r="M91" s="5"/>
    </row>
    <row r="92" spans="1:13" x14ac:dyDescent="0.3">
      <c r="A92" s="12" t="s">
        <v>539</v>
      </c>
      <c r="B92" s="21">
        <v>154255.43571249206</v>
      </c>
      <c r="C92" s="21">
        <v>169203.99525005132</v>
      </c>
      <c r="D92" s="22">
        <f t="shared" si="7"/>
        <v>-14948.559537559253</v>
      </c>
      <c r="E92" s="15">
        <f t="shared" si="8"/>
        <v>-8.8346374537244921E-2</v>
      </c>
      <c r="F92" s="37"/>
      <c r="G92" s="21">
        <v>157064.90460059312</v>
      </c>
      <c r="H92" s="22">
        <f t="shared" si="12"/>
        <v>14948.559537559253</v>
      </c>
      <c r="I92" s="22">
        <f t="shared" si="10"/>
        <v>172013.46413815237</v>
      </c>
      <c r="J92" s="21">
        <f t="shared" si="13"/>
        <v>0</v>
      </c>
      <c r="K92" s="34"/>
      <c r="L92" s="46">
        <f>VLOOKUP(A92,'2018-19 TITLE IV-A'!$1:$1048576,2,0)</f>
        <v>93831</v>
      </c>
      <c r="M92" s="5"/>
    </row>
    <row r="93" spans="1:13" x14ac:dyDescent="0.3">
      <c r="A93" s="12" t="s">
        <v>26</v>
      </c>
      <c r="B93" s="21">
        <v>52145.48369289004</v>
      </c>
      <c r="C93" s="21">
        <v>57252.357322156095</v>
      </c>
      <c r="D93" s="22">
        <f t="shared" si="7"/>
        <v>-5106.8736292660542</v>
      </c>
      <c r="E93" s="15">
        <f t="shared" si="8"/>
        <v>-8.919935995875139E-2</v>
      </c>
      <c r="F93" s="37"/>
      <c r="G93" s="21">
        <v>63984.702695533473</v>
      </c>
      <c r="H93" s="22">
        <f t="shared" si="12"/>
        <v>5106.8736292660542</v>
      </c>
      <c r="I93" s="22">
        <f t="shared" si="10"/>
        <v>69091.576324799535</v>
      </c>
      <c r="J93" s="21">
        <f t="shared" si="13"/>
        <v>0</v>
      </c>
      <c r="K93" s="34"/>
      <c r="L93" s="46">
        <f>VLOOKUP(A93,'2018-19 TITLE IV-A'!$1:$1048576,2,0)</f>
        <v>23785</v>
      </c>
      <c r="M93" s="5"/>
    </row>
    <row r="94" spans="1:13" x14ac:dyDescent="0.3">
      <c r="A94" s="12" t="s">
        <v>27</v>
      </c>
      <c r="B94" s="21">
        <v>31108.601586572826</v>
      </c>
      <c r="C94" s="21">
        <v>33646.940861172014</v>
      </c>
      <c r="D94" s="22">
        <f t="shared" si="7"/>
        <v>-2538.3392745991878</v>
      </c>
      <c r="E94" s="15">
        <f t="shared" si="8"/>
        <v>-7.5440417750678446E-2</v>
      </c>
      <c r="F94" s="37"/>
      <c r="G94" s="21">
        <v>32219.769242804963</v>
      </c>
      <c r="H94" s="22">
        <f t="shared" si="12"/>
        <v>2538.3392745991878</v>
      </c>
      <c r="I94" s="22">
        <f t="shared" si="10"/>
        <v>34758.108517404151</v>
      </c>
      <c r="J94" s="21">
        <f t="shared" si="13"/>
        <v>0</v>
      </c>
      <c r="K94" s="34"/>
      <c r="L94" s="46">
        <f>VLOOKUP(A94,'2018-19 TITLE IV-A'!$1:$1048576,2,0)</f>
        <v>16270</v>
      </c>
      <c r="M94" s="5"/>
    </row>
    <row r="95" spans="1:13" x14ac:dyDescent="0.3">
      <c r="A95" s="12" t="s">
        <v>540</v>
      </c>
      <c r="B95" s="21">
        <v>65796.325879996934</v>
      </c>
      <c r="C95" s="21">
        <v>71945.571828494751</v>
      </c>
      <c r="D95" s="22">
        <f t="shared" si="7"/>
        <v>-6149.2459484978172</v>
      </c>
      <c r="E95" s="15">
        <f t="shared" si="8"/>
        <v>-8.5470805113016635E-2</v>
      </c>
      <c r="F95" s="37"/>
      <c r="G95" s="21">
        <v>73545.598509479925</v>
      </c>
      <c r="H95" s="22">
        <f t="shared" si="12"/>
        <v>6149.2459484978172</v>
      </c>
      <c r="I95" s="22">
        <f t="shared" si="10"/>
        <v>79694.844457977742</v>
      </c>
      <c r="J95" s="21">
        <f t="shared" si="13"/>
        <v>0</v>
      </c>
      <c r="K95" s="34"/>
      <c r="L95" s="46">
        <f>VLOOKUP(A95,'2018-19 TITLE IV-A'!$1:$1048576,2,0)</f>
        <v>28804</v>
      </c>
      <c r="M95" s="5"/>
    </row>
    <row r="96" spans="1:13" x14ac:dyDescent="0.3">
      <c r="A96" s="12" t="s">
        <v>541</v>
      </c>
      <c r="B96" s="21">
        <v>47921.893035266745</v>
      </c>
      <c r="C96" s="21">
        <v>52382.807131976733</v>
      </c>
      <c r="D96" s="22">
        <f t="shared" si="7"/>
        <v>-4460.9140967099884</v>
      </c>
      <c r="E96" s="15">
        <f t="shared" si="8"/>
        <v>-8.5159890066045185E-2</v>
      </c>
      <c r="F96" s="37"/>
      <c r="G96" s="21">
        <v>45857.658416159815</v>
      </c>
      <c r="H96" s="22">
        <f t="shared" si="12"/>
        <v>4460.9140967099884</v>
      </c>
      <c r="I96" s="22">
        <f t="shared" si="10"/>
        <v>50318.572512869803</v>
      </c>
      <c r="J96" s="21">
        <f t="shared" si="13"/>
        <v>0</v>
      </c>
      <c r="K96" s="34"/>
      <c r="L96" s="46">
        <f>VLOOKUP(A96,'2018-19 TITLE IV-A'!$1:$1048576,2,0)</f>
        <v>22399</v>
      </c>
      <c r="M96" s="5"/>
    </row>
    <row r="97" spans="1:13" x14ac:dyDescent="0.3">
      <c r="A97" s="12" t="s">
        <v>542</v>
      </c>
      <c r="B97" s="21">
        <v>39883.255378782822</v>
      </c>
      <c r="C97" s="21">
        <v>42351.590912449712</v>
      </c>
      <c r="D97" s="22">
        <f t="shared" si="7"/>
        <v>-2468.3355336668901</v>
      </c>
      <c r="E97" s="15">
        <f t="shared" si="8"/>
        <v>-5.8282002647066955E-2</v>
      </c>
      <c r="F97" s="37"/>
      <c r="G97" s="21">
        <v>38775.494467309341</v>
      </c>
      <c r="H97" s="22">
        <f t="shared" si="12"/>
        <v>2468.3355336668901</v>
      </c>
      <c r="I97" s="22">
        <f t="shared" si="10"/>
        <v>41243.830000976232</v>
      </c>
      <c r="J97" s="21">
        <f t="shared" si="13"/>
        <v>0</v>
      </c>
      <c r="K97" s="34"/>
      <c r="L97" s="46">
        <f>VLOOKUP(A97,'2018-19 TITLE IV-A'!$1:$1048576,2,0)</f>
        <v>10873</v>
      </c>
      <c r="M97" s="5"/>
    </row>
    <row r="98" spans="1:13" x14ac:dyDescent="0.3">
      <c r="A98" s="12" t="s">
        <v>28</v>
      </c>
      <c r="B98" s="21">
        <v>26581.896431172681</v>
      </c>
      <c r="C98" s="21">
        <v>27997.95604704976</v>
      </c>
      <c r="D98" s="22">
        <f t="shared" si="7"/>
        <v>-1416.0596158770786</v>
      </c>
      <c r="E98" s="15">
        <f t="shared" si="8"/>
        <v>-5.0577249764141019E-2</v>
      </c>
      <c r="F98" s="37"/>
      <c r="G98" s="21">
        <v>29882.982269278604</v>
      </c>
      <c r="H98" s="22">
        <f t="shared" si="12"/>
        <v>1416.0596158770786</v>
      </c>
      <c r="I98" s="22">
        <f t="shared" si="10"/>
        <v>31299.041885155682</v>
      </c>
      <c r="J98" s="21">
        <f t="shared" si="13"/>
        <v>0</v>
      </c>
      <c r="K98" s="34"/>
      <c r="L98" s="46">
        <f>VLOOKUP(A98,'2018-19 TITLE IV-A'!$1:$1048576,2,0)</f>
        <v>10000</v>
      </c>
      <c r="M98" s="5"/>
    </row>
    <row r="99" spans="1:13" x14ac:dyDescent="0.3">
      <c r="A99" s="12" t="s">
        <v>889</v>
      </c>
      <c r="B99" s="21">
        <v>260902.74427333538</v>
      </c>
      <c r="C99" s="21">
        <v>285258.15207585698</v>
      </c>
      <c r="D99" s="22">
        <f t="shared" si="7"/>
        <v>-24355.4078025216</v>
      </c>
      <c r="E99" s="15">
        <f t="shared" si="8"/>
        <v>-8.538023409772677E-2</v>
      </c>
      <c r="F99" s="37"/>
      <c r="G99" s="21">
        <v>281743.86077267141</v>
      </c>
      <c r="H99" s="22">
        <f t="shared" si="12"/>
        <v>24355.4078025216</v>
      </c>
      <c r="I99" s="22">
        <f t="shared" si="10"/>
        <v>306099.26857519301</v>
      </c>
      <c r="J99" s="21">
        <f t="shared" si="13"/>
        <v>0</v>
      </c>
      <c r="K99" s="34"/>
      <c r="L99" s="46">
        <f>VLOOKUP(A99,'2018-19 TITLE IV-A'!$1:$1048576,2,0)</f>
        <v>116566</v>
      </c>
      <c r="M99" s="5"/>
    </row>
    <row r="100" spans="1:13" x14ac:dyDescent="0.3">
      <c r="A100" s="12" t="s">
        <v>29</v>
      </c>
      <c r="B100" s="21">
        <v>160552.90012876308</v>
      </c>
      <c r="C100" s="21">
        <v>174812.57185555249</v>
      </c>
      <c r="D100" s="22">
        <f t="shared" si="7"/>
        <v>-14259.671726789413</v>
      </c>
      <c r="E100" s="15">
        <f t="shared" si="8"/>
        <v>-8.1571202662541697E-2</v>
      </c>
      <c r="F100" s="37"/>
      <c r="G100" s="21">
        <v>163107.10271802612</v>
      </c>
      <c r="H100" s="22">
        <f t="shared" si="12"/>
        <v>14259.671726789413</v>
      </c>
      <c r="I100" s="22">
        <f t="shared" si="10"/>
        <v>177366.77444481553</v>
      </c>
      <c r="J100" s="21">
        <f t="shared" si="13"/>
        <v>0</v>
      </c>
      <c r="K100" s="34"/>
      <c r="L100" s="46">
        <f>VLOOKUP(A100,'2018-19 TITLE IV-A'!$1:$1048576,2,0)</f>
        <v>71641</v>
      </c>
      <c r="M100" s="5"/>
    </row>
    <row r="101" spans="1:13" x14ac:dyDescent="0.3">
      <c r="A101" s="12" t="s">
        <v>543</v>
      </c>
      <c r="B101" s="21">
        <v>107162.99382713629</v>
      </c>
      <c r="C101" s="21">
        <v>117576.09128773252</v>
      </c>
      <c r="D101" s="22">
        <f t="shared" si="7"/>
        <v>-10413.097460596226</v>
      </c>
      <c r="E101" s="15">
        <f t="shared" si="8"/>
        <v>-8.8564752804320301E-2</v>
      </c>
      <c r="F101" s="37"/>
      <c r="G101" s="21">
        <v>121236.53942680737</v>
      </c>
      <c r="H101" s="22">
        <f t="shared" si="12"/>
        <v>10413.097460596226</v>
      </c>
      <c r="I101" s="22">
        <f t="shared" si="10"/>
        <v>131649.63688740361</v>
      </c>
      <c r="J101" s="21">
        <f t="shared" si="13"/>
        <v>0</v>
      </c>
      <c r="K101" s="34"/>
      <c r="L101" s="46">
        <f>VLOOKUP(A101,'2018-19 TITLE IV-A'!$1:$1048576,2,0)</f>
        <v>53640</v>
      </c>
      <c r="M101" s="5"/>
    </row>
    <row r="102" spans="1:13" x14ac:dyDescent="0.3">
      <c r="A102" s="12" t="s">
        <v>544</v>
      </c>
      <c r="B102" s="21">
        <v>79302.443194676016</v>
      </c>
      <c r="C102" s="21">
        <v>83103.794507400671</v>
      </c>
      <c r="D102" s="22">
        <f t="shared" si="7"/>
        <v>-3801.3513127246551</v>
      </c>
      <c r="E102" s="15">
        <f t="shared" si="8"/>
        <v>-4.5742211113911635E-2</v>
      </c>
      <c r="F102" s="37"/>
      <c r="G102" s="21">
        <v>73435.566201332811</v>
      </c>
      <c r="H102" s="22">
        <f t="shared" si="12"/>
        <v>3801.3513127246551</v>
      </c>
      <c r="I102" s="22">
        <f t="shared" si="10"/>
        <v>77236.917514057466</v>
      </c>
      <c r="J102" s="21">
        <f t="shared" si="13"/>
        <v>0</v>
      </c>
      <c r="K102" s="34"/>
      <c r="L102" s="46">
        <f>VLOOKUP(A102,'2018-19 TITLE IV-A'!$1:$1048576,2,0)</f>
        <v>17473</v>
      </c>
      <c r="M102" s="5"/>
    </row>
    <row r="103" spans="1:13" x14ac:dyDescent="0.3">
      <c r="A103" s="12" t="s">
        <v>30</v>
      </c>
      <c r="B103" s="21">
        <v>20256.167834991513</v>
      </c>
      <c r="C103" s="21">
        <v>22234.308382333496</v>
      </c>
      <c r="D103" s="22">
        <f t="shared" si="7"/>
        <v>-1978.1405473419836</v>
      </c>
      <c r="E103" s="15">
        <f t="shared" si="8"/>
        <v>-8.8967936997479846E-2</v>
      </c>
      <c r="F103" s="37"/>
      <c r="G103" s="21">
        <v>23565.961504395997</v>
      </c>
      <c r="H103" s="22">
        <f t="shared" si="12"/>
        <v>1978.1405473419836</v>
      </c>
      <c r="I103" s="22">
        <f t="shared" si="10"/>
        <v>25544.10205173798</v>
      </c>
      <c r="J103" s="21">
        <f t="shared" si="13"/>
        <v>0</v>
      </c>
      <c r="K103" s="34"/>
      <c r="L103" s="46">
        <f>VLOOKUP(A103,'2018-19 TITLE IV-A'!$1:$1048576,2,0)</f>
        <v>10599</v>
      </c>
      <c r="M103" s="5"/>
    </row>
    <row r="104" spans="1:13" x14ac:dyDescent="0.3">
      <c r="A104" s="12" t="s">
        <v>545</v>
      </c>
      <c r="B104" s="21">
        <v>28000.825235893542</v>
      </c>
      <c r="C104" s="21">
        <v>30805.88312053365</v>
      </c>
      <c r="D104" s="22">
        <f t="shared" si="7"/>
        <v>-2805.0578846401077</v>
      </c>
      <c r="E104" s="15">
        <f t="shared" si="8"/>
        <v>-9.1055915315422231E-2</v>
      </c>
      <c r="F104" s="37"/>
      <c r="G104" s="21">
        <v>28163.615623026435</v>
      </c>
      <c r="H104" s="22">
        <f t="shared" si="12"/>
        <v>2805.0578846401077</v>
      </c>
      <c r="I104" s="22">
        <f t="shared" si="10"/>
        <v>30968.673507666543</v>
      </c>
      <c r="J104" s="21">
        <f t="shared" si="13"/>
        <v>0</v>
      </c>
      <c r="K104" s="34"/>
      <c r="L104" s="46">
        <f>VLOOKUP(A104,'2018-19 TITLE IV-A'!$1:$1048576,2,0)</f>
        <v>13547</v>
      </c>
      <c r="M104" s="5"/>
    </row>
    <row r="105" spans="1:13" x14ac:dyDescent="0.3">
      <c r="A105" s="12" t="s">
        <v>546</v>
      </c>
      <c r="B105" s="21">
        <v>41697.697859453845</v>
      </c>
      <c r="C105" s="21">
        <v>45084.435490437892</v>
      </c>
      <c r="D105" s="22">
        <f t="shared" si="7"/>
        <v>-3386.7376309840474</v>
      </c>
      <c r="E105" s="15">
        <f t="shared" si="8"/>
        <v>-7.5119885480264048E-2</v>
      </c>
      <c r="F105" s="37"/>
      <c r="G105" s="21">
        <v>39482.163007974421</v>
      </c>
      <c r="H105" s="22">
        <f t="shared" si="12"/>
        <v>3386.7376309840474</v>
      </c>
      <c r="I105" s="22">
        <f t="shared" si="10"/>
        <v>42868.900638958468</v>
      </c>
      <c r="J105" s="21">
        <f t="shared" si="13"/>
        <v>0</v>
      </c>
      <c r="K105" s="34"/>
      <c r="L105" s="46">
        <f>VLOOKUP(A105,'2018-19 TITLE IV-A'!$1:$1048576,2,0)</f>
        <v>13197</v>
      </c>
      <c r="M105" s="5"/>
    </row>
    <row r="106" spans="1:13" x14ac:dyDescent="0.3">
      <c r="A106" s="12" t="s">
        <v>987</v>
      </c>
      <c r="B106" s="21">
        <v>48582.107871089167</v>
      </c>
      <c r="C106" s="21">
        <v>53687.873598302169</v>
      </c>
      <c r="D106" s="22">
        <f t="shared" si="7"/>
        <v>-5105.7657272130018</v>
      </c>
      <c r="E106" s="15">
        <f t="shared" si="8"/>
        <v>-9.5100911714530389E-2</v>
      </c>
      <c r="F106" s="37"/>
      <c r="G106" s="21">
        <v>48139.654199149976</v>
      </c>
      <c r="H106" s="22">
        <f t="shared" si="12"/>
        <v>5105.7657272130018</v>
      </c>
      <c r="I106" s="22">
        <f t="shared" si="10"/>
        <v>53245.419926362978</v>
      </c>
      <c r="J106" s="21">
        <f t="shared" si="13"/>
        <v>0</v>
      </c>
      <c r="K106" s="34"/>
      <c r="L106" s="46">
        <f>VLOOKUP(A106,'2018-19 TITLE IV-A'!$1:$1048576,2,0)</f>
        <v>25998</v>
      </c>
      <c r="M106" s="5"/>
    </row>
    <row r="107" spans="1:13" x14ac:dyDescent="0.3">
      <c r="A107" s="12" t="s">
        <v>890</v>
      </c>
      <c r="B107" s="21">
        <v>13999.310510804195</v>
      </c>
      <c r="C107" s="21">
        <v>15108.372686986697</v>
      </c>
      <c r="D107" s="22">
        <f t="shared" si="7"/>
        <v>-1109.0621761825023</v>
      </c>
      <c r="E107" s="15">
        <f t="shared" si="8"/>
        <v>-7.3407123266013397E-2</v>
      </c>
      <c r="F107" s="37"/>
      <c r="G107" s="21">
        <v>12208.045826237874</v>
      </c>
      <c r="H107" s="22">
        <f t="shared" ref="H107:H138" si="14">-D107</f>
        <v>1109.0621761825023</v>
      </c>
      <c r="I107" s="22">
        <f t="shared" si="10"/>
        <v>13317.108002420377</v>
      </c>
      <c r="J107" s="21">
        <f t="shared" ref="J107:J138" si="15">D107+H107</f>
        <v>0</v>
      </c>
      <c r="K107" s="34"/>
      <c r="L107" s="46">
        <f>VLOOKUP(A107,'2018-19 TITLE IV-A'!$1:$1048576,2,0)</f>
        <v>10000</v>
      </c>
      <c r="M107" s="5"/>
    </row>
    <row r="108" spans="1:13" x14ac:dyDescent="0.3">
      <c r="A108" s="12" t="s">
        <v>547</v>
      </c>
      <c r="B108" s="21">
        <v>130465.84776194226</v>
      </c>
      <c r="C108" s="21">
        <v>143434.30997023007</v>
      </c>
      <c r="D108" s="22">
        <f t="shared" si="7"/>
        <v>-12968.462208287805</v>
      </c>
      <c r="E108" s="15">
        <f t="shared" si="8"/>
        <v>-9.0413947757544411E-2</v>
      </c>
      <c r="F108" s="37"/>
      <c r="G108" s="21">
        <v>117608.33157378554</v>
      </c>
      <c r="H108" s="22">
        <f t="shared" si="14"/>
        <v>12968.462208287805</v>
      </c>
      <c r="I108" s="22">
        <f t="shared" si="10"/>
        <v>130576.79378207335</v>
      </c>
      <c r="J108" s="21">
        <f t="shared" si="15"/>
        <v>0</v>
      </c>
      <c r="K108" s="34"/>
      <c r="L108" s="46">
        <f>VLOOKUP(A108,'2018-19 TITLE IV-A'!$1:$1048576,2,0)</f>
        <v>60314</v>
      </c>
      <c r="M108" s="5"/>
    </row>
    <row r="109" spans="1:13" x14ac:dyDescent="0.3">
      <c r="A109" s="12" t="s">
        <v>31</v>
      </c>
      <c r="B109" s="21">
        <v>91260.050327466306</v>
      </c>
      <c r="C109" s="21">
        <v>99597.16785051956</v>
      </c>
      <c r="D109" s="22">
        <f t="shared" si="7"/>
        <v>-8337.1175230532535</v>
      </c>
      <c r="E109" s="15">
        <f t="shared" si="8"/>
        <v>-8.3708379494947249E-2</v>
      </c>
      <c r="F109" s="37"/>
      <c r="G109" s="21">
        <v>83426.08552669955</v>
      </c>
      <c r="H109" s="22">
        <f t="shared" si="14"/>
        <v>8337.1175230532535</v>
      </c>
      <c r="I109" s="22">
        <f t="shared" si="10"/>
        <v>91763.203049752803</v>
      </c>
      <c r="J109" s="21">
        <f t="shared" si="15"/>
        <v>0</v>
      </c>
      <c r="K109" s="34"/>
      <c r="L109" s="46">
        <f>VLOOKUP(A109,'2018-19 TITLE IV-A'!$1:$1048576,2,0)</f>
        <v>37498</v>
      </c>
      <c r="M109" s="5"/>
    </row>
    <row r="110" spans="1:13" x14ac:dyDescent="0.3">
      <c r="A110" s="12" t="s">
        <v>32</v>
      </c>
      <c r="B110" s="21">
        <v>58282.005504154287</v>
      </c>
      <c r="C110" s="21">
        <v>63546.76373262905</v>
      </c>
      <c r="D110" s="22">
        <f t="shared" si="7"/>
        <v>-5264.7582284747623</v>
      </c>
      <c r="E110" s="15">
        <f t="shared" si="8"/>
        <v>-8.2848565674029651E-2</v>
      </c>
      <c r="F110" s="37"/>
      <c r="G110" s="21">
        <v>52927.632993376115</v>
      </c>
      <c r="H110" s="22">
        <f t="shared" si="14"/>
        <v>5264.7582284747623</v>
      </c>
      <c r="I110" s="22">
        <f t="shared" si="10"/>
        <v>58192.391221850878</v>
      </c>
      <c r="J110" s="21">
        <f t="shared" si="15"/>
        <v>0</v>
      </c>
      <c r="K110" s="34"/>
      <c r="L110" s="46">
        <f>VLOOKUP(A110,'2018-19 TITLE IV-A'!$1:$1048576,2,0)</f>
        <v>26082</v>
      </c>
      <c r="M110" s="5"/>
    </row>
    <row r="111" spans="1:13" x14ac:dyDescent="0.3">
      <c r="A111" s="12" t="s">
        <v>33</v>
      </c>
      <c r="B111" s="21">
        <v>59570.439177851629</v>
      </c>
      <c r="C111" s="21">
        <v>64773.164419804794</v>
      </c>
      <c r="D111" s="22">
        <f t="shared" si="7"/>
        <v>-5202.7252419531651</v>
      </c>
      <c r="E111" s="15">
        <f t="shared" si="8"/>
        <v>-8.0322233575520707E-2</v>
      </c>
      <c r="F111" s="37"/>
      <c r="G111" s="21">
        <v>65036.119073254238</v>
      </c>
      <c r="H111" s="22">
        <f t="shared" si="14"/>
        <v>5202.7252419531651</v>
      </c>
      <c r="I111" s="22">
        <f t="shared" si="10"/>
        <v>70238.844315207403</v>
      </c>
      <c r="J111" s="21">
        <f t="shared" si="15"/>
        <v>0</v>
      </c>
      <c r="K111" s="34"/>
      <c r="L111" s="46">
        <f>VLOOKUP(A111,'2018-19 TITLE IV-A'!$1:$1048576,2,0)</f>
        <v>23505</v>
      </c>
      <c r="M111" s="5"/>
    </row>
    <row r="112" spans="1:13" x14ac:dyDescent="0.3">
      <c r="A112" s="12" t="s">
        <v>548</v>
      </c>
      <c r="B112" s="21">
        <v>62882.492587965273</v>
      </c>
      <c r="C112" s="21">
        <v>68221.055490122817</v>
      </c>
      <c r="D112" s="22">
        <f t="shared" si="7"/>
        <v>-5338.5629021575442</v>
      </c>
      <c r="E112" s="15">
        <f t="shared" si="8"/>
        <v>-7.8253888976116404E-2</v>
      </c>
      <c r="F112" s="37"/>
      <c r="G112" s="21">
        <v>67325.248508395031</v>
      </c>
      <c r="H112" s="22">
        <f t="shared" si="14"/>
        <v>5338.5629021575442</v>
      </c>
      <c r="I112" s="22">
        <f t="shared" si="10"/>
        <v>72663.811410552575</v>
      </c>
      <c r="J112" s="21">
        <f t="shared" si="15"/>
        <v>0</v>
      </c>
      <c r="K112" s="34"/>
      <c r="L112" s="46">
        <f>VLOOKUP(A112,'2018-19 TITLE IV-A'!$1:$1048576,2,0)</f>
        <v>28314</v>
      </c>
      <c r="M112" s="5"/>
    </row>
    <row r="113" spans="1:13" x14ac:dyDescent="0.3">
      <c r="A113" s="12" t="s">
        <v>34</v>
      </c>
      <c r="B113" s="21">
        <v>22550.065538123989</v>
      </c>
      <c r="C113" s="21">
        <v>24667.374509631787</v>
      </c>
      <c r="D113" s="22">
        <f t="shared" si="7"/>
        <v>-2117.3089715077986</v>
      </c>
      <c r="E113" s="15">
        <f t="shared" si="8"/>
        <v>-8.5834387063814188E-2</v>
      </c>
      <c r="F113" s="37"/>
      <c r="G113" s="21">
        <v>25974.623730757798</v>
      </c>
      <c r="H113" s="22">
        <f t="shared" si="14"/>
        <v>2117.3089715077986</v>
      </c>
      <c r="I113" s="22">
        <f t="shared" si="10"/>
        <v>28091.932702265596</v>
      </c>
      <c r="J113" s="21">
        <f t="shared" si="15"/>
        <v>0</v>
      </c>
      <c r="K113" s="34"/>
      <c r="L113" s="46">
        <f>VLOOKUP(A113,'2018-19 TITLE IV-A'!$1:$1048576,2,0)</f>
        <v>10749</v>
      </c>
      <c r="M113" s="5"/>
    </row>
    <row r="114" spans="1:13" x14ac:dyDescent="0.3">
      <c r="A114" s="12" t="s">
        <v>891</v>
      </c>
      <c r="B114" s="21">
        <v>27255.479555074104</v>
      </c>
      <c r="C114" s="21">
        <v>29060.796323132818</v>
      </c>
      <c r="D114" s="22">
        <f t="shared" si="7"/>
        <v>-1805.3167680587139</v>
      </c>
      <c r="E114" s="15">
        <f t="shared" si="8"/>
        <v>-6.2122068094247473E-2</v>
      </c>
      <c r="F114" s="37"/>
      <c r="G114" s="21">
        <v>27749.431588622625</v>
      </c>
      <c r="H114" s="22">
        <f t="shared" si="14"/>
        <v>1805.3167680587139</v>
      </c>
      <c r="I114" s="22">
        <f t="shared" si="10"/>
        <v>29554.748356681339</v>
      </c>
      <c r="J114" s="21">
        <f t="shared" si="15"/>
        <v>0</v>
      </c>
      <c r="K114" s="34"/>
      <c r="L114" s="46">
        <f>VLOOKUP(A114,'2018-19 TITLE IV-A'!$1:$1048576,2,0)</f>
        <v>10000</v>
      </c>
      <c r="M114" s="5"/>
    </row>
    <row r="115" spans="1:13" x14ac:dyDescent="0.3">
      <c r="A115" s="12" t="s">
        <v>549</v>
      </c>
      <c r="B115" s="21">
        <v>59642.191274663586</v>
      </c>
      <c r="C115" s="21">
        <v>63949.628442594971</v>
      </c>
      <c r="D115" s="22">
        <f t="shared" si="7"/>
        <v>-4307.4371679313845</v>
      </c>
      <c r="E115" s="15">
        <f t="shared" si="8"/>
        <v>-6.7356719230949103E-2</v>
      </c>
      <c r="F115" s="37"/>
      <c r="G115" s="21">
        <v>55572.471819617909</v>
      </c>
      <c r="H115" s="22">
        <f t="shared" si="14"/>
        <v>4307.4371679313845</v>
      </c>
      <c r="I115" s="22">
        <f t="shared" si="10"/>
        <v>59879.908987549294</v>
      </c>
      <c r="J115" s="21">
        <f t="shared" si="15"/>
        <v>0</v>
      </c>
      <c r="K115" s="34"/>
      <c r="L115" s="46">
        <f>VLOOKUP(A115,'2018-19 TITLE IV-A'!$1:$1048576,2,0)</f>
        <v>24244</v>
      </c>
      <c r="M115" s="5"/>
    </row>
    <row r="116" spans="1:13" x14ac:dyDescent="0.3">
      <c r="A116" s="12" t="s">
        <v>35</v>
      </c>
      <c r="B116" s="21">
        <v>110984.27332316164</v>
      </c>
      <c r="C116" s="21">
        <v>118507.23340922029</v>
      </c>
      <c r="D116" s="22">
        <f t="shared" si="7"/>
        <v>-7522.9600860586506</v>
      </c>
      <c r="E116" s="15">
        <f t="shared" si="8"/>
        <v>-6.3481020268871924E-2</v>
      </c>
      <c r="F116" s="37"/>
      <c r="G116" s="21">
        <v>107672.8923372112</v>
      </c>
      <c r="H116" s="22">
        <f t="shared" si="14"/>
        <v>7522.9600860586506</v>
      </c>
      <c r="I116" s="22">
        <f t="shared" si="10"/>
        <v>115195.85242326985</v>
      </c>
      <c r="J116" s="21">
        <f t="shared" si="15"/>
        <v>0</v>
      </c>
      <c r="K116" s="34"/>
      <c r="L116" s="46">
        <f>VLOOKUP(A116,'2018-19 TITLE IV-A'!$1:$1048576,2,0)</f>
        <v>30675</v>
      </c>
      <c r="M116" s="5"/>
    </row>
    <row r="117" spans="1:13" x14ac:dyDescent="0.3">
      <c r="A117" s="12" t="s">
        <v>550</v>
      </c>
      <c r="B117" s="21">
        <v>29069.245425212157</v>
      </c>
      <c r="C117" s="21">
        <v>31844.026594260555</v>
      </c>
      <c r="D117" s="22">
        <f t="shared" si="7"/>
        <v>-2774.7811690483977</v>
      </c>
      <c r="E117" s="15">
        <f t="shared" si="8"/>
        <v>-8.7136630188234809E-2</v>
      </c>
      <c r="F117" s="37"/>
      <c r="G117" s="21">
        <v>29381.500084713283</v>
      </c>
      <c r="H117" s="22">
        <f t="shared" si="14"/>
        <v>2774.7811690483977</v>
      </c>
      <c r="I117" s="22">
        <f t="shared" si="10"/>
        <v>32156.281253761681</v>
      </c>
      <c r="J117" s="21">
        <f t="shared" si="15"/>
        <v>0</v>
      </c>
      <c r="K117" s="34"/>
      <c r="L117" s="46">
        <f>VLOOKUP(A117,'2018-19 TITLE IV-A'!$1:$1048576,2,0)</f>
        <v>14246</v>
      </c>
      <c r="M117" s="5"/>
    </row>
    <row r="118" spans="1:13" x14ac:dyDescent="0.3">
      <c r="A118" s="12" t="s">
        <v>551</v>
      </c>
      <c r="B118" s="21">
        <v>117053.09224070564</v>
      </c>
      <c r="C118" s="21">
        <v>123817.07913953815</v>
      </c>
      <c r="D118" s="22">
        <f t="shared" si="7"/>
        <v>-6763.9868988325179</v>
      </c>
      <c r="E118" s="15">
        <f t="shared" si="8"/>
        <v>-5.4628868213000836E-2</v>
      </c>
      <c r="F118" s="37"/>
      <c r="G118" s="21">
        <v>106377.93245407728</v>
      </c>
      <c r="H118" s="22">
        <f t="shared" si="14"/>
        <v>6763.9868988325179</v>
      </c>
      <c r="I118" s="22">
        <f t="shared" si="10"/>
        <v>113141.9193529098</v>
      </c>
      <c r="J118" s="21">
        <f t="shared" si="15"/>
        <v>0</v>
      </c>
      <c r="K118" s="34"/>
      <c r="L118" s="46">
        <f>VLOOKUP(A118,'2018-19 TITLE IV-A'!$1:$1048576,2,0)</f>
        <v>29272</v>
      </c>
      <c r="M118" s="5"/>
    </row>
    <row r="119" spans="1:13" x14ac:dyDescent="0.3">
      <c r="A119" s="12" t="s">
        <v>552</v>
      </c>
      <c r="B119" s="21">
        <v>182459.6242539644</v>
      </c>
      <c r="C119" s="21">
        <v>190892.10757625959</v>
      </c>
      <c r="D119" s="22">
        <f t="shared" si="7"/>
        <v>-8432.4833222951856</v>
      </c>
      <c r="E119" s="15">
        <f t="shared" si="8"/>
        <v>-4.4174080475938404E-2</v>
      </c>
      <c r="F119" s="37"/>
      <c r="G119" s="21">
        <v>200769.51170380326</v>
      </c>
      <c r="H119" s="22">
        <f t="shared" si="14"/>
        <v>8432.4833222951856</v>
      </c>
      <c r="I119" s="22">
        <f t="shared" si="10"/>
        <v>209201.99502609845</v>
      </c>
      <c r="J119" s="21">
        <f t="shared" si="15"/>
        <v>0</v>
      </c>
      <c r="K119" s="34"/>
      <c r="L119" s="46">
        <f>VLOOKUP(A119,'2018-19 TITLE IV-A'!$1:$1048576,2,0)</f>
        <v>43705</v>
      </c>
      <c r="M119" s="5"/>
    </row>
    <row r="120" spans="1:13" x14ac:dyDescent="0.3">
      <c r="A120" s="12" t="s">
        <v>36</v>
      </c>
      <c r="B120" s="21">
        <v>68188.722716205419</v>
      </c>
      <c r="C120" s="21">
        <v>74576.432096626057</v>
      </c>
      <c r="D120" s="22">
        <f t="shared" si="7"/>
        <v>-6387.7093804206379</v>
      </c>
      <c r="E120" s="15">
        <f t="shared" si="8"/>
        <v>-8.5653190972508675E-2</v>
      </c>
      <c r="F120" s="37"/>
      <c r="G120" s="21">
        <v>64587.333566867652</v>
      </c>
      <c r="H120" s="22">
        <f t="shared" si="14"/>
        <v>6387.7093804206379</v>
      </c>
      <c r="I120" s="22">
        <f t="shared" si="10"/>
        <v>70975.042947288282</v>
      </c>
      <c r="J120" s="21">
        <f t="shared" si="15"/>
        <v>0</v>
      </c>
      <c r="K120" s="34"/>
      <c r="L120" s="46">
        <f>VLOOKUP(A120,'2018-19 TITLE IV-A'!$1:$1048576,2,0)</f>
        <v>28599</v>
      </c>
      <c r="M120" s="5"/>
    </row>
    <row r="121" spans="1:13" x14ac:dyDescent="0.3">
      <c r="A121" s="12" t="s">
        <v>37</v>
      </c>
      <c r="B121" s="21">
        <v>15411.462750089393</v>
      </c>
      <c r="C121" s="21">
        <v>16914.374193338514</v>
      </c>
      <c r="D121" s="22">
        <f t="shared" si="7"/>
        <v>-1502.9114432491206</v>
      </c>
      <c r="E121" s="15">
        <f t="shared" si="8"/>
        <v>-8.8854096880570443E-2</v>
      </c>
      <c r="F121" s="37"/>
      <c r="G121" s="21">
        <v>16220.369809525524</v>
      </c>
      <c r="H121" s="22">
        <f t="shared" si="14"/>
        <v>1502.9114432491206</v>
      </c>
      <c r="I121" s="22">
        <f t="shared" si="10"/>
        <v>17723.281252774643</v>
      </c>
      <c r="J121" s="21">
        <f t="shared" si="15"/>
        <v>0</v>
      </c>
      <c r="K121" s="34"/>
      <c r="L121" s="46">
        <f>VLOOKUP(A121,'2018-19 TITLE IV-A'!$1:$1048576,2,0)</f>
        <v>10000</v>
      </c>
      <c r="M121" s="5"/>
    </row>
    <row r="122" spans="1:13" x14ac:dyDescent="0.3">
      <c r="A122" s="12" t="s">
        <v>553</v>
      </c>
      <c r="B122" s="21">
        <v>38541.512475349729</v>
      </c>
      <c r="C122" s="21">
        <v>41328.607313694767</v>
      </c>
      <c r="D122" s="22">
        <f t="shared" si="7"/>
        <v>-2787.0948383450377</v>
      </c>
      <c r="E122" s="15">
        <f t="shared" si="8"/>
        <v>-6.7437424571079041E-2</v>
      </c>
      <c r="F122" s="37"/>
      <c r="G122" s="21">
        <v>33353.950202842447</v>
      </c>
      <c r="H122" s="22">
        <f t="shared" si="14"/>
        <v>2787.0948383450377</v>
      </c>
      <c r="I122" s="22">
        <f t="shared" si="10"/>
        <v>36141.045041187484</v>
      </c>
      <c r="J122" s="21">
        <f t="shared" si="15"/>
        <v>0</v>
      </c>
      <c r="K122" s="34"/>
      <c r="L122" s="46">
        <f>VLOOKUP(A122,'2018-19 TITLE IV-A'!$1:$1048576,2,0)</f>
        <v>11364</v>
      </c>
      <c r="M122" s="5"/>
    </row>
    <row r="123" spans="1:13" x14ac:dyDescent="0.3">
      <c r="A123" s="12" t="s">
        <v>38</v>
      </c>
      <c r="B123" s="21">
        <v>38550.657177650748</v>
      </c>
      <c r="C123" s="21">
        <v>42154.182954838412</v>
      </c>
      <c r="D123" s="22">
        <f t="shared" si="7"/>
        <v>-3603.5257771876641</v>
      </c>
      <c r="E123" s="15">
        <f t="shared" si="8"/>
        <v>-8.5484417549932745E-2</v>
      </c>
      <c r="F123" s="37"/>
      <c r="G123" s="21">
        <v>40729.248679030643</v>
      </c>
      <c r="H123" s="22">
        <f t="shared" si="14"/>
        <v>3603.5257771876641</v>
      </c>
      <c r="I123" s="22">
        <f t="shared" si="10"/>
        <v>44332.774456218307</v>
      </c>
      <c r="J123" s="21">
        <f t="shared" si="15"/>
        <v>0</v>
      </c>
      <c r="K123" s="34"/>
      <c r="L123" s="46">
        <f>VLOOKUP(A123,'2018-19 TITLE IV-A'!$1:$1048576,2,0)</f>
        <v>19050</v>
      </c>
      <c r="M123" s="5"/>
    </row>
    <row r="124" spans="1:13" x14ac:dyDescent="0.3">
      <c r="A124" s="12" t="s">
        <v>554</v>
      </c>
      <c r="B124" s="21">
        <v>36073.642184398006</v>
      </c>
      <c r="C124" s="21">
        <v>39798.404335040832</v>
      </c>
      <c r="D124" s="22">
        <f t="shared" si="7"/>
        <v>-3724.7621506428259</v>
      </c>
      <c r="E124" s="15">
        <f t="shared" si="8"/>
        <v>-9.3590740957504415E-2</v>
      </c>
      <c r="F124" s="37"/>
      <c r="G124" s="21">
        <v>33091.172477898901</v>
      </c>
      <c r="H124" s="22">
        <f t="shared" si="14"/>
        <v>3724.7621506428259</v>
      </c>
      <c r="I124" s="22">
        <f t="shared" si="10"/>
        <v>36815.934628541727</v>
      </c>
      <c r="J124" s="21">
        <f t="shared" si="15"/>
        <v>0</v>
      </c>
      <c r="K124" s="34"/>
      <c r="L124" s="46">
        <f>VLOOKUP(A124,'2018-19 TITLE IV-A'!$1:$1048576,2,0)</f>
        <v>21348</v>
      </c>
      <c r="M124" s="5"/>
    </row>
    <row r="125" spans="1:13" x14ac:dyDescent="0.3">
      <c r="A125" s="12" t="s">
        <v>39</v>
      </c>
      <c r="B125" s="21">
        <v>70445.724225079437</v>
      </c>
      <c r="C125" s="21">
        <v>76743.953502974808</v>
      </c>
      <c r="D125" s="22">
        <f t="shared" si="7"/>
        <v>-6298.2292778953706</v>
      </c>
      <c r="E125" s="15">
        <f t="shared" si="8"/>
        <v>-8.2068084720853363E-2</v>
      </c>
      <c r="F125" s="37"/>
      <c r="G125" s="21">
        <v>70201.152570159611</v>
      </c>
      <c r="H125" s="22">
        <f t="shared" si="14"/>
        <v>6298.2292778953706</v>
      </c>
      <c r="I125" s="22">
        <f t="shared" si="10"/>
        <v>76499.381848054982</v>
      </c>
      <c r="J125" s="21">
        <f t="shared" si="15"/>
        <v>0</v>
      </c>
      <c r="K125" s="34"/>
      <c r="L125" s="46">
        <f>VLOOKUP(A125,'2018-19 TITLE IV-A'!$1:$1048576,2,0)</f>
        <v>28661</v>
      </c>
      <c r="M125" s="5"/>
    </row>
    <row r="126" spans="1:13" x14ac:dyDescent="0.3">
      <c r="A126" s="12" t="s">
        <v>555</v>
      </c>
      <c r="B126" s="21">
        <v>93766.518799114929</v>
      </c>
      <c r="C126" s="21">
        <v>102772.73381580178</v>
      </c>
      <c r="D126" s="22">
        <f t="shared" si="7"/>
        <v>-9006.2150166868523</v>
      </c>
      <c r="E126" s="15">
        <f t="shared" si="8"/>
        <v>-8.7632338678744981E-2</v>
      </c>
      <c r="F126" s="37"/>
      <c r="G126" s="21">
        <v>91963.610579269764</v>
      </c>
      <c r="H126" s="22">
        <f t="shared" si="14"/>
        <v>9006.2150166868523</v>
      </c>
      <c r="I126" s="22">
        <f t="shared" si="10"/>
        <v>100969.82559595662</v>
      </c>
      <c r="J126" s="21">
        <f t="shared" si="15"/>
        <v>0</v>
      </c>
      <c r="K126" s="34"/>
      <c r="L126" s="46">
        <f>VLOOKUP(A126,'2018-19 TITLE IV-A'!$1:$1048576,2,0)</f>
        <v>45281</v>
      </c>
      <c r="M126" s="5"/>
    </row>
    <row r="127" spans="1:13" x14ac:dyDescent="0.3">
      <c r="A127" s="12" t="s">
        <v>556</v>
      </c>
      <c r="B127" s="21">
        <v>32197.658397146726</v>
      </c>
      <c r="C127" s="21">
        <v>33148.320694142545</v>
      </c>
      <c r="D127" s="22">
        <f t="shared" si="7"/>
        <v>-950.66229699581891</v>
      </c>
      <c r="E127" s="15">
        <f t="shared" si="8"/>
        <v>-2.8679048503467808E-2</v>
      </c>
      <c r="F127" s="37"/>
      <c r="G127" s="21">
        <v>35247.785279979929</v>
      </c>
      <c r="H127" s="22">
        <f t="shared" si="14"/>
        <v>950.66229699581891</v>
      </c>
      <c r="I127" s="22">
        <f t="shared" si="10"/>
        <v>36198.447576975748</v>
      </c>
      <c r="J127" s="21">
        <f t="shared" si="15"/>
        <v>0</v>
      </c>
      <c r="K127" s="34"/>
      <c r="L127" s="46">
        <f>VLOOKUP(A127,'2018-19 TITLE IV-A'!$1:$1048576,2,0)</f>
        <v>10000</v>
      </c>
      <c r="M127" s="5"/>
    </row>
    <row r="128" spans="1:13" x14ac:dyDescent="0.3">
      <c r="A128" s="12" t="s">
        <v>40</v>
      </c>
      <c r="B128" s="21">
        <v>12661.288965302376</v>
      </c>
      <c r="C128" s="21">
        <v>13808.267775964217</v>
      </c>
      <c r="D128" s="22">
        <f t="shared" si="7"/>
        <v>-1146.9788106618416</v>
      </c>
      <c r="E128" s="15">
        <f t="shared" si="8"/>
        <v>-8.3064641363514546E-2</v>
      </c>
      <c r="F128" s="37"/>
      <c r="G128" s="21">
        <v>13252.689674628269</v>
      </c>
      <c r="H128" s="22">
        <f t="shared" si="14"/>
        <v>1146.9788106618416</v>
      </c>
      <c r="I128" s="22">
        <f t="shared" si="10"/>
        <v>14399.668485290111</v>
      </c>
      <c r="J128" s="21">
        <f t="shared" si="15"/>
        <v>0</v>
      </c>
      <c r="K128" s="34"/>
      <c r="L128" s="46">
        <f>VLOOKUP(A128,'2018-19 TITLE IV-A'!$1:$1048576,2,0)</f>
        <v>10000</v>
      </c>
      <c r="M128" s="5"/>
    </row>
    <row r="129" spans="1:13" x14ac:dyDescent="0.3">
      <c r="A129" s="12" t="s">
        <v>892</v>
      </c>
      <c r="B129" s="21">
        <v>113036.46416443645</v>
      </c>
      <c r="C129" s="21">
        <v>116341.25450942502</v>
      </c>
      <c r="D129" s="22">
        <f t="shared" si="7"/>
        <v>-3304.790344988578</v>
      </c>
      <c r="E129" s="15">
        <f t="shared" si="8"/>
        <v>-2.8406005753710106E-2</v>
      </c>
      <c r="F129" s="37"/>
      <c r="G129" s="21">
        <v>120211.69101476934</v>
      </c>
      <c r="H129" s="22">
        <f t="shared" si="14"/>
        <v>3304.790344988578</v>
      </c>
      <c r="I129" s="22">
        <f t="shared" si="10"/>
        <v>123516.48135975792</v>
      </c>
      <c r="J129" s="21">
        <f t="shared" si="15"/>
        <v>0</v>
      </c>
      <c r="K129" s="34"/>
      <c r="L129" s="46">
        <f>VLOOKUP(A129,'2018-19 TITLE IV-A'!$1:$1048576,2,0)</f>
        <v>12303</v>
      </c>
      <c r="M129" s="5"/>
    </row>
    <row r="130" spans="1:13" x14ac:dyDescent="0.3">
      <c r="A130" s="12" t="s">
        <v>557</v>
      </c>
      <c r="B130" s="21">
        <v>118588.1015922534</v>
      </c>
      <c r="C130" s="21">
        <v>124006.98983369907</v>
      </c>
      <c r="D130" s="22">
        <f t="shared" si="7"/>
        <v>-5418.8882414456748</v>
      </c>
      <c r="E130" s="15">
        <f t="shared" si="8"/>
        <v>-4.3698248370617976E-2</v>
      </c>
      <c r="F130" s="37"/>
      <c r="G130" s="21">
        <v>118840.82788290351</v>
      </c>
      <c r="H130" s="22">
        <f t="shared" si="14"/>
        <v>5418.8882414456748</v>
      </c>
      <c r="I130" s="22">
        <f t="shared" si="10"/>
        <v>124259.71612434919</v>
      </c>
      <c r="J130" s="21">
        <f t="shared" si="15"/>
        <v>0</v>
      </c>
      <c r="K130" s="34"/>
      <c r="L130" s="46">
        <f>VLOOKUP(A130,'2018-19 TITLE IV-A'!$1:$1048576,2,0)</f>
        <v>25951</v>
      </c>
      <c r="M130" s="5"/>
    </row>
    <row r="131" spans="1:13" x14ac:dyDescent="0.3">
      <c r="A131" s="12" t="s">
        <v>558</v>
      </c>
      <c r="B131" s="21">
        <v>30210.26870456196</v>
      </c>
      <c r="C131" s="21">
        <v>32748.543223616987</v>
      </c>
      <c r="D131" s="22">
        <f t="shared" ref="D131:D194" si="16">B131-C131</f>
        <v>-2538.2745190550268</v>
      </c>
      <c r="E131" s="15">
        <f t="shared" ref="E131:E194" si="17">(B131/C131)-1</f>
        <v>-7.7508013157193578E-2</v>
      </c>
      <c r="F131" s="37"/>
      <c r="G131" s="21">
        <v>31972.847762571797</v>
      </c>
      <c r="H131" s="22">
        <f t="shared" si="14"/>
        <v>2538.2745190550268</v>
      </c>
      <c r="I131" s="22">
        <f t="shared" ref="I131:I194" si="18">G131+H131</f>
        <v>34511.122281626827</v>
      </c>
      <c r="J131" s="21">
        <f t="shared" si="15"/>
        <v>0</v>
      </c>
      <c r="K131" s="34"/>
      <c r="L131" s="46">
        <f>VLOOKUP(A131,'2018-19 TITLE IV-A'!$1:$1048576,2,0)</f>
        <v>12316</v>
      </c>
      <c r="M131" s="5"/>
    </row>
    <row r="132" spans="1:13" x14ac:dyDescent="0.3">
      <c r="A132" s="12" t="s">
        <v>559</v>
      </c>
      <c r="B132" s="21">
        <v>22040.818532000165</v>
      </c>
      <c r="C132" s="21">
        <v>24172.558461406814</v>
      </c>
      <c r="D132" s="22">
        <f t="shared" si="16"/>
        <v>-2131.739929406649</v>
      </c>
      <c r="E132" s="15">
        <f t="shared" si="17"/>
        <v>-8.818842791548609E-2</v>
      </c>
      <c r="F132" s="37"/>
      <c r="G132" s="21">
        <v>25635.853952827918</v>
      </c>
      <c r="H132" s="22">
        <f t="shared" si="14"/>
        <v>2131.739929406649</v>
      </c>
      <c r="I132" s="22">
        <f t="shared" si="18"/>
        <v>27767.593882234567</v>
      </c>
      <c r="J132" s="21">
        <f t="shared" si="15"/>
        <v>0</v>
      </c>
      <c r="K132" s="34"/>
      <c r="L132" s="46">
        <f>VLOOKUP(A132,'2018-19 TITLE IV-A'!$1:$1048576,2,0)</f>
        <v>12119</v>
      </c>
      <c r="M132" s="5"/>
    </row>
    <row r="133" spans="1:13" x14ac:dyDescent="0.3">
      <c r="A133" s="12" t="s">
        <v>893</v>
      </c>
      <c r="B133" s="21">
        <v>188091.69809347187</v>
      </c>
      <c r="C133" s="21">
        <v>205373.69307769634</v>
      </c>
      <c r="D133" s="22">
        <f t="shared" si="16"/>
        <v>-17281.994984224468</v>
      </c>
      <c r="E133" s="15">
        <f t="shared" si="17"/>
        <v>-8.4149019892661658E-2</v>
      </c>
      <c r="F133" s="37"/>
      <c r="G133" s="21">
        <v>197389.99187993261</v>
      </c>
      <c r="H133" s="22">
        <f t="shared" si="14"/>
        <v>17281.994984224468</v>
      </c>
      <c r="I133" s="22">
        <f t="shared" si="18"/>
        <v>214671.98686415708</v>
      </c>
      <c r="J133" s="21">
        <f t="shared" si="15"/>
        <v>0</v>
      </c>
      <c r="K133" s="34"/>
      <c r="L133" s="46">
        <f>VLOOKUP(A133,'2018-19 TITLE IV-A'!$1:$1048576,2,0)</f>
        <v>79367</v>
      </c>
      <c r="M133" s="5"/>
    </row>
    <row r="134" spans="1:13" x14ac:dyDescent="0.3">
      <c r="A134" s="12" t="s">
        <v>560</v>
      </c>
      <c r="B134" s="21">
        <v>53045.508101233296</v>
      </c>
      <c r="C134" s="21">
        <v>58024.790726862237</v>
      </c>
      <c r="D134" s="22">
        <f t="shared" si="16"/>
        <v>-4979.2826256289409</v>
      </c>
      <c r="E134" s="15">
        <f t="shared" si="17"/>
        <v>-8.5813021697358938E-2</v>
      </c>
      <c r="F134" s="37"/>
      <c r="G134" s="21">
        <v>38804.551227550619</v>
      </c>
      <c r="H134" s="22">
        <f t="shared" si="14"/>
        <v>4979.2826256289409</v>
      </c>
      <c r="I134" s="22">
        <f t="shared" si="18"/>
        <v>43783.83385317956</v>
      </c>
      <c r="J134" s="21">
        <f t="shared" si="15"/>
        <v>0</v>
      </c>
      <c r="K134" s="34"/>
      <c r="L134" s="46">
        <f>VLOOKUP(A134,'2018-19 TITLE IV-A'!$1:$1048576,2,0)</f>
        <v>24961</v>
      </c>
      <c r="M134" s="5"/>
    </row>
    <row r="135" spans="1:13" x14ac:dyDescent="0.3">
      <c r="A135" s="12" t="s">
        <v>561</v>
      </c>
      <c r="B135" s="21">
        <v>179000.71497788021</v>
      </c>
      <c r="C135" s="21">
        <v>193860.56442164181</v>
      </c>
      <c r="D135" s="22">
        <f t="shared" si="16"/>
        <v>-14859.849443761603</v>
      </c>
      <c r="E135" s="15">
        <f t="shared" si="17"/>
        <v>-7.6652255130351343E-2</v>
      </c>
      <c r="F135" s="37"/>
      <c r="G135" s="21">
        <v>180368.79404599572</v>
      </c>
      <c r="H135" s="22">
        <f t="shared" si="14"/>
        <v>14859.849443761603</v>
      </c>
      <c r="I135" s="22">
        <f t="shared" si="18"/>
        <v>195228.64348975732</v>
      </c>
      <c r="J135" s="21">
        <f t="shared" si="15"/>
        <v>0</v>
      </c>
      <c r="K135" s="34"/>
      <c r="L135" s="46">
        <f>VLOOKUP(A135,'2018-19 TITLE IV-A'!$1:$1048576,2,0)</f>
        <v>66885</v>
      </c>
      <c r="M135" s="5"/>
    </row>
    <row r="136" spans="1:13" x14ac:dyDescent="0.3">
      <c r="A136" s="12" t="s">
        <v>562</v>
      </c>
      <c r="B136" s="21">
        <v>63057.469631477899</v>
      </c>
      <c r="C136" s="21">
        <v>65736.831303241517</v>
      </c>
      <c r="D136" s="22">
        <f t="shared" si="16"/>
        <v>-2679.3616717636178</v>
      </c>
      <c r="E136" s="15">
        <f t="shared" si="17"/>
        <v>-4.0758911232027906E-2</v>
      </c>
      <c r="F136" s="37"/>
      <c r="G136" s="21">
        <v>62299.776492445584</v>
      </c>
      <c r="H136" s="22">
        <f t="shared" si="14"/>
        <v>2679.3616717636178</v>
      </c>
      <c r="I136" s="22">
        <f t="shared" si="18"/>
        <v>64979.138164209202</v>
      </c>
      <c r="J136" s="21">
        <f t="shared" si="15"/>
        <v>0</v>
      </c>
      <c r="K136" s="34"/>
      <c r="L136" s="46">
        <f>VLOOKUP(A136,'2018-19 TITLE IV-A'!$1:$1048576,2,0)</f>
        <v>14461</v>
      </c>
      <c r="M136" s="5"/>
    </row>
    <row r="137" spans="1:13" x14ac:dyDescent="0.3">
      <c r="A137" s="12" t="s">
        <v>563</v>
      </c>
      <c r="B137" s="21">
        <v>117675.92957463505</v>
      </c>
      <c r="C137" s="21">
        <v>128658.84640108774</v>
      </c>
      <c r="D137" s="22">
        <f t="shared" si="16"/>
        <v>-10982.916826452682</v>
      </c>
      <c r="E137" s="15">
        <f t="shared" si="17"/>
        <v>-8.5364645600924827E-2</v>
      </c>
      <c r="F137" s="37"/>
      <c r="G137" s="21">
        <v>125952.13739624972</v>
      </c>
      <c r="H137" s="22">
        <f t="shared" si="14"/>
        <v>10982.916826452682</v>
      </c>
      <c r="I137" s="22">
        <f t="shared" si="18"/>
        <v>136935.0542227024</v>
      </c>
      <c r="J137" s="21">
        <f t="shared" si="15"/>
        <v>0</v>
      </c>
      <c r="K137" s="34"/>
      <c r="L137" s="46">
        <f>VLOOKUP(A137,'2018-19 TITLE IV-A'!$1:$1048576,2,0)</f>
        <v>50472</v>
      </c>
      <c r="M137" s="5"/>
    </row>
    <row r="138" spans="1:13" x14ac:dyDescent="0.3">
      <c r="A138" s="12" t="s">
        <v>41</v>
      </c>
      <c r="B138" s="21">
        <v>49572.501626006859</v>
      </c>
      <c r="C138" s="21">
        <v>53756.946962988361</v>
      </c>
      <c r="D138" s="22">
        <f t="shared" si="16"/>
        <v>-4184.4453369815019</v>
      </c>
      <c r="E138" s="15">
        <f t="shared" si="17"/>
        <v>-7.7840085298417128E-2</v>
      </c>
      <c r="F138" s="37"/>
      <c r="G138" s="21">
        <v>49300.652957943152</v>
      </c>
      <c r="H138" s="22">
        <f t="shared" si="14"/>
        <v>4184.4453369815019</v>
      </c>
      <c r="I138" s="22">
        <f t="shared" si="18"/>
        <v>53485.098294924654</v>
      </c>
      <c r="J138" s="21">
        <f t="shared" si="15"/>
        <v>0</v>
      </c>
      <c r="K138" s="34"/>
      <c r="L138" s="46">
        <f>VLOOKUP(A138,'2018-19 TITLE IV-A'!$1:$1048576,2,0)</f>
        <v>18909</v>
      </c>
      <c r="M138" s="5"/>
    </row>
    <row r="139" spans="1:13" x14ac:dyDescent="0.3">
      <c r="A139" s="12" t="s">
        <v>42</v>
      </c>
      <c r="B139" s="21">
        <v>35661.356247491938</v>
      </c>
      <c r="C139" s="21">
        <v>37356.076489421466</v>
      </c>
      <c r="D139" s="22">
        <f t="shared" si="16"/>
        <v>-1694.7202419295281</v>
      </c>
      <c r="E139" s="15">
        <f t="shared" si="17"/>
        <v>-4.5366655205598017E-2</v>
      </c>
      <c r="F139" s="37"/>
      <c r="G139" s="21">
        <v>33343.205322489273</v>
      </c>
      <c r="H139" s="22">
        <f t="shared" ref="H139:H165" si="19">-D139</f>
        <v>1694.7202419295281</v>
      </c>
      <c r="I139" s="22">
        <f t="shared" si="18"/>
        <v>35037.925564418802</v>
      </c>
      <c r="J139" s="21">
        <f t="shared" ref="J139:J165" si="20">D139+H139</f>
        <v>0</v>
      </c>
      <c r="K139" s="34"/>
      <c r="L139" s="46">
        <f>VLOOKUP(A139,'2018-19 TITLE IV-A'!$1:$1048576,2,0)</f>
        <v>10000</v>
      </c>
      <c r="M139" s="5"/>
    </row>
    <row r="140" spans="1:13" x14ac:dyDescent="0.3">
      <c r="A140" s="12" t="s">
        <v>564</v>
      </c>
      <c r="B140" s="21">
        <v>9202.1634661076787</v>
      </c>
      <c r="C140" s="21">
        <v>10013.299801257112</v>
      </c>
      <c r="D140" s="22">
        <f t="shared" si="16"/>
        <v>-811.13633514943285</v>
      </c>
      <c r="E140" s="15">
        <f t="shared" si="17"/>
        <v>-8.1005897281493544E-2</v>
      </c>
      <c r="F140" s="37"/>
      <c r="G140" s="21">
        <v>10834.871508322416</v>
      </c>
      <c r="H140" s="22">
        <f t="shared" si="19"/>
        <v>811.13633514943285</v>
      </c>
      <c r="I140" s="22">
        <f t="shared" si="18"/>
        <v>11646.007843471849</v>
      </c>
      <c r="J140" s="21">
        <f t="shared" si="20"/>
        <v>0</v>
      </c>
      <c r="K140" s="34"/>
      <c r="L140" s="46">
        <f>VLOOKUP(A140,'2018-19 TITLE IV-A'!$1:$1048576,2,0)</f>
        <v>10000</v>
      </c>
      <c r="M140" s="5"/>
    </row>
    <row r="141" spans="1:13" x14ac:dyDescent="0.3">
      <c r="A141" s="12" t="s">
        <v>565</v>
      </c>
      <c r="B141" s="21">
        <v>44829.514804265338</v>
      </c>
      <c r="C141" s="21">
        <v>49148.366121677333</v>
      </c>
      <c r="D141" s="22">
        <f t="shared" si="16"/>
        <v>-4318.8513174119944</v>
      </c>
      <c r="E141" s="15">
        <f t="shared" si="17"/>
        <v>-8.7873751626244334E-2</v>
      </c>
      <c r="F141" s="37"/>
      <c r="G141" s="21">
        <v>49989.298516976327</v>
      </c>
      <c r="H141" s="22">
        <f t="shared" si="19"/>
        <v>4318.8513174119944</v>
      </c>
      <c r="I141" s="22">
        <f t="shared" si="18"/>
        <v>54308.149834388321</v>
      </c>
      <c r="J141" s="21">
        <f t="shared" si="20"/>
        <v>0</v>
      </c>
      <c r="K141" s="34"/>
      <c r="L141" s="46">
        <f>VLOOKUP(A141,'2018-19 TITLE IV-A'!$1:$1048576,2,0)</f>
        <v>19968</v>
      </c>
      <c r="M141" s="5"/>
    </row>
    <row r="142" spans="1:13" x14ac:dyDescent="0.3">
      <c r="A142" s="12" t="s">
        <v>988</v>
      </c>
      <c r="B142" s="21">
        <v>30487.825464560479</v>
      </c>
      <c r="C142" s="21">
        <v>33171.364015786618</v>
      </c>
      <c r="D142" s="22">
        <f t="shared" si="16"/>
        <v>-2683.5385512261382</v>
      </c>
      <c r="E142" s="15">
        <f t="shared" si="17"/>
        <v>-8.0899252438006886E-2</v>
      </c>
      <c r="F142" s="37"/>
      <c r="G142" s="21">
        <v>29399.234168088984</v>
      </c>
      <c r="H142" s="22">
        <f t="shared" si="19"/>
        <v>2683.5385512261382</v>
      </c>
      <c r="I142" s="22">
        <f t="shared" si="18"/>
        <v>32082.772719315122</v>
      </c>
      <c r="J142" s="21">
        <f t="shared" si="20"/>
        <v>0</v>
      </c>
      <c r="K142" s="34"/>
      <c r="L142" s="46">
        <f>VLOOKUP(A142,'2018-19 TITLE IV-A'!$1:$1048576,2,0)</f>
        <v>11991</v>
      </c>
      <c r="M142" s="5"/>
    </row>
    <row r="143" spans="1:13" x14ac:dyDescent="0.3">
      <c r="A143" s="12" t="s">
        <v>566</v>
      </c>
      <c r="B143" s="21">
        <v>66225.352697540729</v>
      </c>
      <c r="C143" s="21">
        <v>72387.96251964636</v>
      </c>
      <c r="D143" s="22">
        <f t="shared" si="16"/>
        <v>-6162.6098221056309</v>
      </c>
      <c r="E143" s="15">
        <f t="shared" si="17"/>
        <v>-8.5133074721271185E-2</v>
      </c>
      <c r="F143" s="37"/>
      <c r="G143" s="21">
        <v>76183.520357263245</v>
      </c>
      <c r="H143" s="22">
        <f t="shared" si="19"/>
        <v>6162.6098221056309</v>
      </c>
      <c r="I143" s="22">
        <f t="shared" si="18"/>
        <v>82346.130179368876</v>
      </c>
      <c r="J143" s="21">
        <f t="shared" si="20"/>
        <v>0</v>
      </c>
      <c r="K143" s="34"/>
      <c r="L143" s="46">
        <f>VLOOKUP(A143,'2018-19 TITLE IV-A'!$1:$1048576,2,0)</f>
        <v>39033</v>
      </c>
      <c r="M143" s="5"/>
    </row>
    <row r="144" spans="1:13" x14ac:dyDescent="0.3">
      <c r="A144" s="12" t="s">
        <v>894</v>
      </c>
      <c r="B144" s="21">
        <v>103853.28763367588</v>
      </c>
      <c r="C144" s="21">
        <v>110940.28529437086</v>
      </c>
      <c r="D144" s="22">
        <f t="shared" si="16"/>
        <v>-7086.9976606949785</v>
      </c>
      <c r="E144" s="15">
        <f t="shared" si="17"/>
        <v>-6.3881191957368966E-2</v>
      </c>
      <c r="F144" s="37"/>
      <c r="G144" s="21">
        <v>104734</v>
      </c>
      <c r="H144" s="22">
        <f t="shared" si="19"/>
        <v>7086.9976606949785</v>
      </c>
      <c r="I144" s="22">
        <f t="shared" si="18"/>
        <v>111820.99766069498</v>
      </c>
      <c r="J144" s="21">
        <f t="shared" si="20"/>
        <v>0</v>
      </c>
      <c r="K144" s="34"/>
      <c r="L144" s="46">
        <f>VLOOKUP(A144,'2018-19 TITLE IV-A'!$1:$1048576,2,0)</f>
        <v>30080</v>
      </c>
      <c r="M144" s="5"/>
    </row>
    <row r="145" spans="1:13" x14ac:dyDescent="0.3">
      <c r="A145" s="12" t="s">
        <v>567</v>
      </c>
      <c r="B145" s="21">
        <v>30257.150134234606</v>
      </c>
      <c r="C145" s="21">
        <v>33023.79022002194</v>
      </c>
      <c r="D145" s="22">
        <f t="shared" si="16"/>
        <v>-2766.6400857873341</v>
      </c>
      <c r="E145" s="15">
        <f t="shared" si="17"/>
        <v>-8.3777182066459233E-2</v>
      </c>
      <c r="F145" s="37"/>
      <c r="G145" s="21">
        <v>34648</v>
      </c>
      <c r="H145" s="22">
        <f t="shared" si="19"/>
        <v>2766.6400857873341</v>
      </c>
      <c r="I145" s="22">
        <f t="shared" si="18"/>
        <v>37414.640085787338</v>
      </c>
      <c r="J145" s="21">
        <f t="shared" si="20"/>
        <v>0</v>
      </c>
      <c r="K145" s="34"/>
      <c r="L145" s="46">
        <f>VLOOKUP(A145,'2018-19 TITLE IV-A'!$1:$1048576,2,0)</f>
        <v>12990</v>
      </c>
      <c r="M145" s="5"/>
    </row>
    <row r="146" spans="1:13" x14ac:dyDescent="0.3">
      <c r="A146" s="12" t="s">
        <v>895</v>
      </c>
      <c r="B146" s="21">
        <v>79230.537635389905</v>
      </c>
      <c r="C146" s="21">
        <v>86198.600655686794</v>
      </c>
      <c r="D146" s="22">
        <f t="shared" si="16"/>
        <v>-6968.0630202968896</v>
      </c>
      <c r="E146" s="15">
        <f t="shared" si="17"/>
        <v>-8.0837310203331958E-2</v>
      </c>
      <c r="F146" s="37"/>
      <c r="G146" s="21">
        <v>66811</v>
      </c>
      <c r="H146" s="22">
        <f t="shared" si="19"/>
        <v>6968.0630202968896</v>
      </c>
      <c r="I146" s="22">
        <f t="shared" si="18"/>
        <v>73779.06302029689</v>
      </c>
      <c r="J146" s="21">
        <f t="shared" si="20"/>
        <v>0</v>
      </c>
      <c r="K146" s="34"/>
      <c r="L146" s="46">
        <f>VLOOKUP(A146,'2018-19 TITLE IV-A'!$1:$1048576,2,0)</f>
        <v>31233</v>
      </c>
      <c r="M146" s="5"/>
    </row>
    <row r="147" spans="1:13" x14ac:dyDescent="0.3">
      <c r="A147" s="12" t="s">
        <v>568</v>
      </c>
      <c r="B147" s="21">
        <v>28062.089869444615</v>
      </c>
      <c r="C147" s="21">
        <v>30763.325386986893</v>
      </c>
      <c r="D147" s="22">
        <f t="shared" si="16"/>
        <v>-2701.2355175422781</v>
      </c>
      <c r="E147" s="15">
        <f t="shared" si="17"/>
        <v>-8.7807006673112142E-2</v>
      </c>
      <c r="F147" s="37"/>
      <c r="G147" s="21">
        <v>28914</v>
      </c>
      <c r="H147" s="22">
        <f t="shared" si="19"/>
        <v>2701.2355175422781</v>
      </c>
      <c r="I147" s="22">
        <f t="shared" si="18"/>
        <v>31615.235517542278</v>
      </c>
      <c r="J147" s="21">
        <f t="shared" si="20"/>
        <v>0</v>
      </c>
      <c r="K147" s="34"/>
      <c r="L147" s="46">
        <f>VLOOKUP(A147,'2018-19 TITLE IV-A'!$1:$1048576,2,0)</f>
        <v>14590</v>
      </c>
      <c r="M147" s="5"/>
    </row>
    <row r="148" spans="1:13" x14ac:dyDescent="0.3">
      <c r="A148" s="12" t="s">
        <v>569</v>
      </c>
      <c r="B148" s="21">
        <v>21143.500565788738</v>
      </c>
      <c r="C148" s="21">
        <v>23198.58228414246</v>
      </c>
      <c r="D148" s="22">
        <f t="shared" si="16"/>
        <v>-2055.081718353722</v>
      </c>
      <c r="E148" s="15">
        <f t="shared" si="17"/>
        <v>-8.858652193407901E-2</v>
      </c>
      <c r="F148" s="37"/>
      <c r="G148" s="21">
        <v>18895</v>
      </c>
      <c r="H148" s="22">
        <f t="shared" si="19"/>
        <v>2055.081718353722</v>
      </c>
      <c r="I148" s="22">
        <f t="shared" si="18"/>
        <v>20950.081718353722</v>
      </c>
      <c r="J148" s="21">
        <f t="shared" si="20"/>
        <v>0</v>
      </c>
      <c r="K148" s="34"/>
      <c r="L148" s="46">
        <f>VLOOKUP(A148,'2018-19 TITLE IV-A'!$1:$1048576,2,0)</f>
        <v>10000</v>
      </c>
      <c r="M148" s="5"/>
    </row>
    <row r="149" spans="1:13" x14ac:dyDescent="0.3">
      <c r="A149" s="12" t="s">
        <v>896</v>
      </c>
      <c r="B149" s="21">
        <v>30625.916773920715</v>
      </c>
      <c r="C149" s="21">
        <v>31927.377606483373</v>
      </c>
      <c r="D149" s="22">
        <f t="shared" si="16"/>
        <v>-1301.4608325626577</v>
      </c>
      <c r="E149" s="15">
        <f t="shared" si="17"/>
        <v>-4.0763160964976231E-2</v>
      </c>
      <c r="F149" s="37"/>
      <c r="G149" s="21">
        <v>30375.886310412279</v>
      </c>
      <c r="H149" s="22">
        <f t="shared" si="19"/>
        <v>1301.4608325626577</v>
      </c>
      <c r="I149" s="22">
        <f t="shared" si="18"/>
        <v>31677.347142974937</v>
      </c>
      <c r="J149" s="21">
        <f t="shared" si="20"/>
        <v>0</v>
      </c>
      <c r="K149" s="34"/>
      <c r="L149" s="46">
        <f>VLOOKUP(A149,'2018-19 TITLE IV-A'!$1:$1048576,2,0)</f>
        <v>10000</v>
      </c>
      <c r="M149" s="5"/>
    </row>
    <row r="150" spans="1:13" x14ac:dyDescent="0.3">
      <c r="A150" s="12" t="s">
        <v>570</v>
      </c>
      <c r="B150" s="21">
        <v>35421.382752390884</v>
      </c>
      <c r="C150" s="21">
        <v>38654.19722358945</v>
      </c>
      <c r="D150" s="22">
        <f t="shared" si="16"/>
        <v>-3232.814471198566</v>
      </c>
      <c r="E150" s="15">
        <f t="shared" si="17"/>
        <v>-8.3634241645191398E-2</v>
      </c>
      <c r="F150" s="37"/>
      <c r="G150" s="21">
        <v>45244.932685548934</v>
      </c>
      <c r="H150" s="22">
        <f t="shared" si="19"/>
        <v>3232.814471198566</v>
      </c>
      <c r="I150" s="22">
        <f t="shared" si="18"/>
        <v>48477.7471567475</v>
      </c>
      <c r="J150" s="21">
        <f t="shared" si="20"/>
        <v>0</v>
      </c>
      <c r="K150" s="34"/>
      <c r="L150" s="46">
        <f>VLOOKUP(A150,'2018-19 TITLE IV-A'!$1:$1048576,2,0)</f>
        <v>19833</v>
      </c>
      <c r="M150" s="5"/>
    </row>
    <row r="151" spans="1:13" x14ac:dyDescent="0.3">
      <c r="A151" s="12" t="s">
        <v>897</v>
      </c>
      <c r="B151" s="21">
        <v>47950.321137757128</v>
      </c>
      <c r="C151" s="21">
        <v>51772.390518643093</v>
      </c>
      <c r="D151" s="22">
        <f t="shared" si="16"/>
        <v>-3822.0693808859651</v>
      </c>
      <c r="E151" s="15">
        <f t="shared" si="17"/>
        <v>-7.3824471742513942E-2</v>
      </c>
      <c r="F151" s="37"/>
      <c r="G151" s="21">
        <v>48411.876762293774</v>
      </c>
      <c r="H151" s="22">
        <f t="shared" si="19"/>
        <v>3822.0693808859651</v>
      </c>
      <c r="I151" s="22">
        <f t="shared" si="18"/>
        <v>52233.946143179739</v>
      </c>
      <c r="J151" s="21">
        <f t="shared" si="20"/>
        <v>0</v>
      </c>
      <c r="K151" s="34"/>
      <c r="L151" s="46">
        <f>VLOOKUP(A151,'2018-19 TITLE IV-A'!$1:$1048576,2,0)</f>
        <v>15187</v>
      </c>
      <c r="M151" s="5"/>
    </row>
    <row r="152" spans="1:13" x14ac:dyDescent="0.3">
      <c r="A152" s="12" t="s">
        <v>571</v>
      </c>
      <c r="B152" s="21">
        <v>22525.0204882984</v>
      </c>
      <c r="C152" s="21">
        <v>25025.862657267659</v>
      </c>
      <c r="D152" s="22">
        <f t="shared" si="16"/>
        <v>-2500.8421689692586</v>
      </c>
      <c r="E152" s="15">
        <f t="shared" si="17"/>
        <v>-9.993030822627802E-2</v>
      </c>
      <c r="F152" s="37"/>
      <c r="G152" s="21">
        <v>20992.636808169384</v>
      </c>
      <c r="H152" s="22">
        <f t="shared" si="19"/>
        <v>2500.8421689692586</v>
      </c>
      <c r="I152" s="22">
        <f t="shared" si="18"/>
        <v>23493.478977138642</v>
      </c>
      <c r="J152" s="21">
        <f t="shared" si="20"/>
        <v>0</v>
      </c>
      <c r="K152" s="34"/>
      <c r="L152" s="46">
        <f>VLOOKUP(A152,'2018-19 TITLE IV-A'!$1:$1048576,2,0)</f>
        <v>14530</v>
      </c>
      <c r="M152" s="5"/>
    </row>
    <row r="153" spans="1:13" x14ac:dyDescent="0.3">
      <c r="A153" s="12" t="s">
        <v>572</v>
      </c>
      <c r="B153" s="21">
        <v>60132.995413711222</v>
      </c>
      <c r="C153" s="21">
        <v>65064.563379608961</v>
      </c>
      <c r="D153" s="22">
        <f t="shared" si="16"/>
        <v>-4931.5679658977388</v>
      </c>
      <c r="E153" s="15">
        <f t="shared" si="17"/>
        <v>-7.5794990540784535E-2</v>
      </c>
      <c r="F153" s="37"/>
      <c r="G153" s="21">
        <v>66399.559654713245</v>
      </c>
      <c r="H153" s="22">
        <f t="shared" si="19"/>
        <v>4931.5679658977388</v>
      </c>
      <c r="I153" s="22">
        <f t="shared" si="18"/>
        <v>71331.127620610991</v>
      </c>
      <c r="J153" s="21">
        <f t="shared" si="20"/>
        <v>0</v>
      </c>
      <c r="K153" s="34"/>
      <c r="L153" s="46">
        <f>VLOOKUP(A153,'2018-19 TITLE IV-A'!$1:$1048576,2,0)</f>
        <v>22819</v>
      </c>
      <c r="M153" s="5"/>
    </row>
    <row r="154" spans="1:13" x14ac:dyDescent="0.3">
      <c r="A154" s="12" t="s">
        <v>573</v>
      </c>
      <c r="B154" s="21">
        <v>22517.567312329782</v>
      </c>
      <c r="C154" s="21">
        <v>24074.322783275133</v>
      </c>
      <c r="D154" s="22">
        <f t="shared" si="16"/>
        <v>-1556.7554709453507</v>
      </c>
      <c r="E154" s="15">
        <f t="shared" si="17"/>
        <v>-6.4664559205248162E-2</v>
      </c>
      <c r="F154" s="37"/>
      <c r="G154" s="21">
        <v>22859.076290038767</v>
      </c>
      <c r="H154" s="22">
        <f t="shared" si="19"/>
        <v>1556.7554709453507</v>
      </c>
      <c r="I154" s="22">
        <f t="shared" si="18"/>
        <v>24415.831760984118</v>
      </c>
      <c r="J154" s="21">
        <f t="shared" si="20"/>
        <v>0</v>
      </c>
      <c r="K154" s="34"/>
      <c r="L154" s="46">
        <f>VLOOKUP(A154,'2018-19 TITLE IV-A'!$1:$1048576,2,0)</f>
        <v>10000</v>
      </c>
      <c r="M154" s="5"/>
    </row>
    <row r="155" spans="1:13" x14ac:dyDescent="0.3">
      <c r="A155" s="12" t="s">
        <v>574</v>
      </c>
      <c r="B155" s="21">
        <v>61097.001357843459</v>
      </c>
      <c r="C155" s="21">
        <v>67098.678776737739</v>
      </c>
      <c r="D155" s="22">
        <f t="shared" si="16"/>
        <v>-6001.67741889428</v>
      </c>
      <c r="E155" s="15">
        <f t="shared" si="17"/>
        <v>-8.9445537949623288E-2</v>
      </c>
      <c r="F155" s="37"/>
      <c r="G155" s="21">
        <v>72062.841810492057</v>
      </c>
      <c r="H155" s="22">
        <f t="shared" si="19"/>
        <v>6001.67741889428</v>
      </c>
      <c r="I155" s="22">
        <f t="shared" si="18"/>
        <v>78064.519229386337</v>
      </c>
      <c r="J155" s="21">
        <f t="shared" si="20"/>
        <v>0</v>
      </c>
      <c r="K155" s="34"/>
      <c r="L155" s="46">
        <f>VLOOKUP(A155,'2018-19 TITLE IV-A'!$1:$1048576,2,0)</f>
        <v>31381</v>
      </c>
      <c r="M155" s="5"/>
    </row>
    <row r="156" spans="1:13" x14ac:dyDescent="0.3">
      <c r="A156" s="12" t="s">
        <v>575</v>
      </c>
      <c r="B156" s="21">
        <v>131509.05897885509</v>
      </c>
      <c r="C156" s="21">
        <v>145596.42926414154</v>
      </c>
      <c r="D156" s="22">
        <f t="shared" si="16"/>
        <v>-14087.370285286452</v>
      </c>
      <c r="E156" s="15">
        <f t="shared" si="17"/>
        <v>-9.6756289673348372E-2</v>
      </c>
      <c r="F156" s="37"/>
      <c r="G156" s="21">
        <v>142103.23203724562</v>
      </c>
      <c r="H156" s="22">
        <f t="shared" si="19"/>
        <v>14087.370285286452</v>
      </c>
      <c r="I156" s="22">
        <f t="shared" si="18"/>
        <v>156190.60232253207</v>
      </c>
      <c r="J156" s="21">
        <f t="shared" si="20"/>
        <v>0</v>
      </c>
      <c r="K156" s="34"/>
      <c r="L156" s="46">
        <f>VLOOKUP(A156,'2018-19 TITLE IV-A'!$1:$1048576,2,0)</f>
        <v>77980</v>
      </c>
      <c r="M156" s="5"/>
    </row>
    <row r="157" spans="1:13" x14ac:dyDescent="0.3">
      <c r="A157" s="12" t="s">
        <v>898</v>
      </c>
      <c r="B157" s="21">
        <v>53135.364759854972</v>
      </c>
      <c r="C157" s="21">
        <v>56606.328707433153</v>
      </c>
      <c r="D157" s="22">
        <f t="shared" si="16"/>
        <v>-3470.9639475781805</v>
      </c>
      <c r="E157" s="15">
        <f t="shared" si="17"/>
        <v>-6.1317595167100114E-2</v>
      </c>
      <c r="F157" s="37"/>
      <c r="G157" s="21">
        <v>48281.237967899338</v>
      </c>
      <c r="H157" s="22">
        <f t="shared" si="19"/>
        <v>3470.9639475781805</v>
      </c>
      <c r="I157" s="22">
        <f t="shared" si="18"/>
        <v>51752.201915477519</v>
      </c>
      <c r="J157" s="21">
        <f t="shared" si="20"/>
        <v>0</v>
      </c>
      <c r="K157" s="34"/>
      <c r="L157" s="46">
        <f>VLOOKUP(A157,'2018-19 TITLE IV-A'!$1:$1048576,2,0)</f>
        <v>14819</v>
      </c>
      <c r="M157" s="5"/>
    </row>
    <row r="158" spans="1:13" x14ac:dyDescent="0.3">
      <c r="A158" s="12" t="s">
        <v>43</v>
      </c>
      <c r="B158" s="21">
        <v>27263.773264155894</v>
      </c>
      <c r="C158" s="21">
        <v>29196.462831437093</v>
      </c>
      <c r="D158" s="22">
        <f t="shared" si="16"/>
        <v>-1932.6895672811988</v>
      </c>
      <c r="E158" s="15">
        <f t="shared" si="17"/>
        <v>-6.6196017594302159E-2</v>
      </c>
      <c r="F158" s="37"/>
      <c r="G158" s="21">
        <v>29893.077128555313</v>
      </c>
      <c r="H158" s="22">
        <f t="shared" si="19"/>
        <v>1932.6895672811988</v>
      </c>
      <c r="I158" s="22">
        <f t="shared" si="18"/>
        <v>31825.766695836512</v>
      </c>
      <c r="J158" s="21">
        <f t="shared" si="20"/>
        <v>0</v>
      </c>
      <c r="K158" s="34"/>
      <c r="L158" s="46">
        <f>VLOOKUP(A158,'2018-19 TITLE IV-A'!$1:$1048576,2,0)</f>
        <v>10000</v>
      </c>
      <c r="M158" s="5"/>
    </row>
    <row r="159" spans="1:13" x14ac:dyDescent="0.3">
      <c r="A159" s="12" t="s">
        <v>44</v>
      </c>
      <c r="B159" s="21">
        <v>95741.370276627815</v>
      </c>
      <c r="C159" s="21">
        <v>101093.08161235385</v>
      </c>
      <c r="D159" s="22">
        <f t="shared" si="16"/>
        <v>-5351.7113357260387</v>
      </c>
      <c r="E159" s="15">
        <f t="shared" si="17"/>
        <v>-5.2938452863148688E-2</v>
      </c>
      <c r="F159" s="37"/>
      <c r="G159" s="21">
        <v>94592.504356546764</v>
      </c>
      <c r="H159" s="22">
        <f t="shared" si="19"/>
        <v>5351.7113357260387</v>
      </c>
      <c r="I159" s="22">
        <f t="shared" si="18"/>
        <v>99944.215692272803</v>
      </c>
      <c r="J159" s="21">
        <f t="shared" si="20"/>
        <v>0</v>
      </c>
      <c r="K159" s="34"/>
      <c r="L159" s="46">
        <f>VLOOKUP(A159,'2018-19 TITLE IV-A'!$1:$1048576,2,0)</f>
        <v>24613</v>
      </c>
      <c r="M159" s="5"/>
    </row>
    <row r="160" spans="1:13" x14ac:dyDescent="0.3">
      <c r="A160" s="12" t="s">
        <v>899</v>
      </c>
      <c r="B160" s="21">
        <v>30106.182304536007</v>
      </c>
      <c r="C160" s="21">
        <v>32213.539801921481</v>
      </c>
      <c r="D160" s="22">
        <f t="shared" si="16"/>
        <v>-2107.3574973854738</v>
      </c>
      <c r="E160" s="15">
        <f t="shared" si="17"/>
        <v>-6.5418377189947141E-2</v>
      </c>
      <c r="F160" s="37"/>
      <c r="G160" s="21">
        <v>34829.645474243727</v>
      </c>
      <c r="H160" s="22">
        <f t="shared" si="19"/>
        <v>2107.3574973854738</v>
      </c>
      <c r="I160" s="22">
        <f t="shared" si="18"/>
        <v>36937.002971629205</v>
      </c>
      <c r="J160" s="21">
        <f t="shared" si="20"/>
        <v>0</v>
      </c>
      <c r="K160" s="34"/>
      <c r="L160" s="46">
        <f>VLOOKUP(A160,'2018-19 TITLE IV-A'!$1:$1048576,2,0)</f>
        <v>10000</v>
      </c>
      <c r="M160" s="5"/>
    </row>
    <row r="161" spans="1:13" x14ac:dyDescent="0.3">
      <c r="A161" s="12" t="s">
        <v>45</v>
      </c>
      <c r="B161" s="21">
        <v>147370.86177827654</v>
      </c>
      <c r="C161" s="21">
        <v>161366.04481473571</v>
      </c>
      <c r="D161" s="22">
        <f t="shared" si="16"/>
        <v>-13995.183036459173</v>
      </c>
      <c r="E161" s="15">
        <f t="shared" si="17"/>
        <v>-8.6729417285569821E-2</v>
      </c>
      <c r="F161" s="37"/>
      <c r="G161" s="21">
        <v>142437.16276938407</v>
      </c>
      <c r="H161" s="22">
        <f t="shared" si="19"/>
        <v>13995.183036459173</v>
      </c>
      <c r="I161" s="22">
        <f t="shared" si="18"/>
        <v>156432.34580584324</v>
      </c>
      <c r="J161" s="21">
        <f t="shared" si="20"/>
        <v>0</v>
      </c>
      <c r="K161" s="34"/>
      <c r="L161" s="46">
        <f>VLOOKUP(A161,'2018-19 TITLE IV-A'!$1:$1048576,2,0)</f>
        <v>63456</v>
      </c>
      <c r="M161" s="5"/>
    </row>
    <row r="162" spans="1:13" x14ac:dyDescent="0.3">
      <c r="A162" s="12" t="s">
        <v>900</v>
      </c>
      <c r="B162" s="21">
        <v>80188.586626987526</v>
      </c>
      <c r="C162" s="21">
        <v>83403.352122940036</v>
      </c>
      <c r="D162" s="22">
        <f t="shared" si="16"/>
        <v>-3214.7654959525098</v>
      </c>
      <c r="E162" s="15">
        <f t="shared" si="17"/>
        <v>-3.8544799628842386E-2</v>
      </c>
      <c r="F162" s="37"/>
      <c r="G162" s="21">
        <v>81329.647598077718</v>
      </c>
      <c r="H162" s="22">
        <f t="shared" si="19"/>
        <v>3214.7654959525098</v>
      </c>
      <c r="I162" s="22">
        <f t="shared" si="18"/>
        <v>84544.413094030228</v>
      </c>
      <c r="J162" s="21">
        <f t="shared" si="20"/>
        <v>0</v>
      </c>
      <c r="K162" s="34"/>
      <c r="L162" s="46">
        <f>VLOOKUP(A162,'2018-19 TITLE IV-A'!$1:$1048576,2,0)</f>
        <v>10711</v>
      </c>
      <c r="M162" s="5"/>
    </row>
    <row r="163" spans="1:13" x14ac:dyDescent="0.3">
      <c r="A163" s="12" t="s">
        <v>901</v>
      </c>
      <c r="B163" s="21">
        <v>144493.37015212636</v>
      </c>
      <c r="C163" s="21">
        <v>151168.84122379374</v>
      </c>
      <c r="D163" s="22">
        <f t="shared" si="16"/>
        <v>-6675.4710716673872</v>
      </c>
      <c r="E163" s="15">
        <f t="shared" si="17"/>
        <v>-4.415904109356017E-2</v>
      </c>
      <c r="F163" s="37"/>
      <c r="G163" s="21">
        <v>143300.74917187012</v>
      </c>
      <c r="H163" s="22">
        <f t="shared" si="19"/>
        <v>6675.4710716673872</v>
      </c>
      <c r="I163" s="22">
        <f t="shared" si="18"/>
        <v>149976.22024353751</v>
      </c>
      <c r="J163" s="21">
        <f t="shared" si="20"/>
        <v>0</v>
      </c>
      <c r="K163" s="34"/>
      <c r="L163" s="46">
        <f>VLOOKUP(A163,'2018-19 TITLE IV-A'!$1:$1048576,2,0)</f>
        <v>33138</v>
      </c>
      <c r="M163" s="5"/>
    </row>
    <row r="164" spans="1:13" x14ac:dyDescent="0.3">
      <c r="A164" s="12" t="s">
        <v>902</v>
      </c>
      <c r="B164" s="21">
        <v>17676.921890625421</v>
      </c>
      <c r="C164" s="21">
        <v>18452.074435442832</v>
      </c>
      <c r="D164" s="22">
        <f t="shared" si="16"/>
        <v>-775.15254481741067</v>
      </c>
      <c r="E164" s="15">
        <f t="shared" si="17"/>
        <v>-4.2008964765961165E-2</v>
      </c>
      <c r="F164" s="37"/>
      <c r="G164" s="21">
        <v>17912.629758765794</v>
      </c>
      <c r="H164" s="22">
        <f t="shared" si="19"/>
        <v>775.15254481741067</v>
      </c>
      <c r="I164" s="22">
        <f t="shared" si="18"/>
        <v>18687.782303583204</v>
      </c>
      <c r="J164" s="21">
        <f t="shared" si="20"/>
        <v>0</v>
      </c>
      <c r="K164" s="34"/>
      <c r="L164" s="46">
        <f>VLOOKUP(A164,'2018-19 TITLE IV-A'!$1:$1048576,2,0)</f>
        <v>10000</v>
      </c>
      <c r="M164" s="5"/>
    </row>
    <row r="165" spans="1:13" x14ac:dyDescent="0.3">
      <c r="A165" s="12" t="s">
        <v>903</v>
      </c>
      <c r="B165" s="21">
        <v>17693.171003522526</v>
      </c>
      <c r="C165" s="21">
        <v>18748.600298621161</v>
      </c>
      <c r="D165" s="22">
        <f t="shared" si="16"/>
        <v>-1055.4292950986346</v>
      </c>
      <c r="E165" s="15">
        <f t="shared" si="17"/>
        <v>-5.6293764776469968E-2</v>
      </c>
      <c r="F165" s="37"/>
      <c r="G165" s="21">
        <v>16896.537098668312</v>
      </c>
      <c r="H165" s="22">
        <f t="shared" si="19"/>
        <v>1055.4292950986346</v>
      </c>
      <c r="I165" s="22">
        <f t="shared" si="18"/>
        <v>17951.966393766947</v>
      </c>
      <c r="J165" s="21">
        <f t="shared" si="20"/>
        <v>0</v>
      </c>
      <c r="K165" s="34"/>
      <c r="L165" s="46">
        <f>VLOOKUP(A165,'2018-19 TITLE IV-A'!$1:$1048576,2,0)</f>
        <v>10000</v>
      </c>
      <c r="M165" s="5"/>
    </row>
    <row r="166" spans="1:13" x14ac:dyDescent="0.3">
      <c r="A166" s="12" t="s">
        <v>576</v>
      </c>
      <c r="B166" s="21">
        <v>1928078.3498317157</v>
      </c>
      <c r="C166" s="21">
        <v>2136389.4668502798</v>
      </c>
      <c r="D166" s="22">
        <f t="shared" si="16"/>
        <v>-208311.11701856414</v>
      </c>
      <c r="E166" s="15">
        <f t="shared" si="17"/>
        <v>-9.7506152436559801E-2</v>
      </c>
      <c r="F166" s="37"/>
      <c r="G166" s="21">
        <v>2415709.9203384765</v>
      </c>
      <c r="H166" s="22">
        <v>130728</v>
      </c>
      <c r="I166" s="22">
        <f t="shared" si="18"/>
        <v>2546437.9203384765</v>
      </c>
      <c r="J166" s="21">
        <f>-(D166+H166)</f>
        <v>77583.117018564139</v>
      </c>
      <c r="K166" s="34"/>
      <c r="L166" s="46">
        <f>VLOOKUP(A166,'2018-19 TITLE IV-A'!$1:$1048576,2,0)</f>
        <v>1169752</v>
      </c>
      <c r="M166" s="5"/>
    </row>
    <row r="167" spans="1:13" x14ac:dyDescent="0.3">
      <c r="A167" s="12" t="s">
        <v>46</v>
      </c>
      <c r="B167" s="21">
        <v>63697.058306151106</v>
      </c>
      <c r="C167" s="21">
        <v>70084.443908850939</v>
      </c>
      <c r="D167" s="22">
        <f t="shared" si="16"/>
        <v>-6387.3856026998328</v>
      </c>
      <c r="E167" s="15">
        <f t="shared" si="17"/>
        <v>-9.1138421687514737E-2</v>
      </c>
      <c r="F167" s="37"/>
      <c r="G167" s="21">
        <v>60695.842416953936</v>
      </c>
      <c r="H167" s="22">
        <f t="shared" ref="H167:H230" si="21">-D167</f>
        <v>6387.3856026998328</v>
      </c>
      <c r="I167" s="22">
        <f t="shared" si="18"/>
        <v>67083.228019653761</v>
      </c>
      <c r="J167" s="21">
        <f t="shared" ref="J167:J230" si="22">D167+H167</f>
        <v>0</v>
      </c>
      <c r="K167" s="34"/>
      <c r="L167" s="46">
        <f>VLOOKUP(A167,'2018-19 TITLE IV-A'!$1:$1048576,2,0)</f>
        <v>30448</v>
      </c>
      <c r="M167" s="5"/>
    </row>
    <row r="168" spans="1:13" x14ac:dyDescent="0.3">
      <c r="A168" s="12" t="s">
        <v>904</v>
      </c>
      <c r="B168" s="21">
        <v>29125.425019659975</v>
      </c>
      <c r="C168" s="21">
        <v>30673.579060732842</v>
      </c>
      <c r="D168" s="22">
        <f t="shared" si="16"/>
        <v>-1548.1540410728667</v>
      </c>
      <c r="E168" s="15">
        <f t="shared" si="17"/>
        <v>-5.0471907370429947E-2</v>
      </c>
      <c r="F168" s="37"/>
      <c r="G168" s="21">
        <v>29873.320757386195</v>
      </c>
      <c r="H168" s="22">
        <f t="shared" si="21"/>
        <v>1548.1540410728667</v>
      </c>
      <c r="I168" s="22">
        <f t="shared" si="18"/>
        <v>31421.474798459061</v>
      </c>
      <c r="J168" s="21">
        <f t="shared" si="22"/>
        <v>0</v>
      </c>
      <c r="K168" s="34"/>
      <c r="L168" s="46">
        <f>VLOOKUP(A168,'2018-19 TITLE IV-A'!$1:$1048576,2,0)</f>
        <v>10000</v>
      </c>
      <c r="M168" s="5"/>
    </row>
    <row r="169" spans="1:13" x14ac:dyDescent="0.3">
      <c r="A169" s="12" t="s">
        <v>47</v>
      </c>
      <c r="B169" s="21">
        <v>93703.039491172647</v>
      </c>
      <c r="C169" s="21">
        <v>100720.37130426067</v>
      </c>
      <c r="D169" s="22">
        <f t="shared" si="16"/>
        <v>-7017.3318130880216</v>
      </c>
      <c r="E169" s="15">
        <f t="shared" si="17"/>
        <v>-6.9671425176638269E-2</v>
      </c>
      <c r="F169" s="37"/>
      <c r="G169" s="21">
        <v>100935.56502967089</v>
      </c>
      <c r="H169" s="22">
        <f t="shared" si="21"/>
        <v>7017.3318130880216</v>
      </c>
      <c r="I169" s="22">
        <f t="shared" si="18"/>
        <v>107952.89684275891</v>
      </c>
      <c r="J169" s="21">
        <f t="shared" si="22"/>
        <v>0</v>
      </c>
      <c r="K169" s="34"/>
      <c r="L169" s="46">
        <f>VLOOKUP(A169,'2018-19 TITLE IV-A'!$1:$1048576,2,0)</f>
        <v>31537</v>
      </c>
      <c r="M169" s="5"/>
    </row>
    <row r="170" spans="1:13" x14ac:dyDescent="0.3">
      <c r="A170" s="12" t="s">
        <v>48</v>
      </c>
      <c r="B170" s="21">
        <v>30769.431427650692</v>
      </c>
      <c r="C170" s="21">
        <v>31786.088150591313</v>
      </c>
      <c r="D170" s="22">
        <f t="shared" si="16"/>
        <v>-1016.656722940621</v>
      </c>
      <c r="E170" s="15">
        <f t="shared" si="17"/>
        <v>-3.1984329689267121E-2</v>
      </c>
      <c r="F170" s="37"/>
      <c r="G170" s="21">
        <v>30283.821339023416</v>
      </c>
      <c r="H170" s="22">
        <f t="shared" si="21"/>
        <v>1016.656722940621</v>
      </c>
      <c r="I170" s="22">
        <f t="shared" si="18"/>
        <v>31300.478061964037</v>
      </c>
      <c r="J170" s="21">
        <f t="shared" si="22"/>
        <v>0</v>
      </c>
      <c r="K170" s="34"/>
      <c r="L170" s="46">
        <f>VLOOKUP(A170,'2018-19 TITLE IV-A'!$1:$1048576,2,0)</f>
        <v>10000</v>
      </c>
      <c r="M170" s="5"/>
    </row>
    <row r="171" spans="1:13" x14ac:dyDescent="0.3">
      <c r="A171" s="12" t="s">
        <v>905</v>
      </c>
      <c r="B171" s="21">
        <v>54242.700514924858</v>
      </c>
      <c r="C171" s="21">
        <v>56253.077324163343</v>
      </c>
      <c r="D171" s="22">
        <f t="shared" si="16"/>
        <v>-2010.3768092384853</v>
      </c>
      <c r="E171" s="15">
        <f t="shared" si="17"/>
        <v>-3.5738077006054469E-2</v>
      </c>
      <c r="F171" s="37"/>
      <c r="G171" s="21">
        <v>48744.796350535536</v>
      </c>
      <c r="H171" s="22">
        <f t="shared" si="21"/>
        <v>2010.3768092384853</v>
      </c>
      <c r="I171" s="22">
        <f t="shared" si="18"/>
        <v>50755.173159774022</v>
      </c>
      <c r="J171" s="21">
        <f t="shared" si="22"/>
        <v>0</v>
      </c>
      <c r="K171" s="34"/>
      <c r="L171" s="46">
        <f>VLOOKUP(A171,'2018-19 TITLE IV-A'!$1:$1048576,2,0)</f>
        <v>10000</v>
      </c>
      <c r="M171" s="5"/>
    </row>
    <row r="172" spans="1:13" x14ac:dyDescent="0.3">
      <c r="A172" s="12" t="s">
        <v>49</v>
      </c>
      <c r="B172" s="21">
        <v>68870.404246290229</v>
      </c>
      <c r="C172" s="21">
        <v>72023.079057979267</v>
      </c>
      <c r="D172" s="22">
        <f t="shared" si="16"/>
        <v>-3152.6748116890376</v>
      </c>
      <c r="E172" s="15">
        <f t="shared" si="17"/>
        <v>-4.3773119018573281E-2</v>
      </c>
      <c r="F172" s="37"/>
      <c r="G172" s="21">
        <v>71632.85717625152</v>
      </c>
      <c r="H172" s="22">
        <f t="shared" si="21"/>
        <v>3152.6748116890376</v>
      </c>
      <c r="I172" s="22">
        <f t="shared" si="18"/>
        <v>74785.531987940558</v>
      </c>
      <c r="J172" s="21">
        <f t="shared" si="22"/>
        <v>0</v>
      </c>
      <c r="K172" s="34"/>
      <c r="L172" s="46">
        <f>VLOOKUP(A172,'2018-19 TITLE IV-A'!$1:$1048576,2,0)</f>
        <v>14745</v>
      </c>
      <c r="M172" s="5"/>
    </row>
    <row r="173" spans="1:13" x14ac:dyDescent="0.3">
      <c r="A173" s="12" t="s">
        <v>577</v>
      </c>
      <c r="B173" s="21">
        <v>39633.624493428011</v>
      </c>
      <c r="C173" s="21">
        <v>42109.034026064917</v>
      </c>
      <c r="D173" s="22">
        <f t="shared" si="16"/>
        <v>-2475.4095326369061</v>
      </c>
      <c r="E173" s="15">
        <f t="shared" si="17"/>
        <v>-5.878571166236346E-2</v>
      </c>
      <c r="F173" s="37"/>
      <c r="G173" s="21">
        <v>36320.619193842984</v>
      </c>
      <c r="H173" s="22">
        <f t="shared" si="21"/>
        <v>2475.4095326369061</v>
      </c>
      <c r="I173" s="22">
        <f t="shared" si="18"/>
        <v>38796.02872647989</v>
      </c>
      <c r="J173" s="21">
        <f t="shared" si="22"/>
        <v>0</v>
      </c>
      <c r="K173" s="34"/>
      <c r="L173" s="46">
        <f>VLOOKUP(A173,'2018-19 TITLE IV-A'!$1:$1048576,2,0)</f>
        <v>11730</v>
      </c>
      <c r="M173" s="5"/>
    </row>
    <row r="174" spans="1:13" x14ac:dyDescent="0.3">
      <c r="A174" s="12" t="s">
        <v>906</v>
      </c>
      <c r="B174" s="21">
        <v>35967.853797933589</v>
      </c>
      <c r="C174" s="21">
        <v>37883.582647666597</v>
      </c>
      <c r="D174" s="22">
        <f t="shared" si="16"/>
        <v>-1915.7288497330082</v>
      </c>
      <c r="E174" s="15">
        <f t="shared" si="17"/>
        <v>-5.0568840533116943E-2</v>
      </c>
      <c r="F174" s="37"/>
      <c r="G174" s="21">
        <v>31044.558824584183</v>
      </c>
      <c r="H174" s="22">
        <f t="shared" si="21"/>
        <v>1915.7288497330082</v>
      </c>
      <c r="I174" s="22">
        <f t="shared" si="18"/>
        <v>32960.287674317195</v>
      </c>
      <c r="J174" s="21">
        <f t="shared" si="22"/>
        <v>0</v>
      </c>
      <c r="K174" s="34"/>
      <c r="L174" s="46">
        <f>VLOOKUP(A174,'2018-19 TITLE IV-A'!$1:$1048576,2,0)</f>
        <v>10000</v>
      </c>
      <c r="M174" s="5"/>
    </row>
    <row r="175" spans="1:13" x14ac:dyDescent="0.3">
      <c r="A175" s="12" t="s">
        <v>453</v>
      </c>
      <c r="B175" s="21">
        <v>4247.9590969159199</v>
      </c>
      <c r="C175" s="21">
        <v>4561.4477356830448</v>
      </c>
      <c r="D175" s="22">
        <f t="shared" si="16"/>
        <v>-313.48863876712494</v>
      </c>
      <c r="E175" s="15">
        <f t="shared" si="17"/>
        <v>-6.87256890646325E-2</v>
      </c>
      <c r="F175" s="37"/>
      <c r="G175" s="21">
        <v>5055.5233403970251</v>
      </c>
      <c r="H175" s="22">
        <f t="shared" si="21"/>
        <v>313.48863876712494</v>
      </c>
      <c r="I175" s="22">
        <f t="shared" si="18"/>
        <v>5369.01197916415</v>
      </c>
      <c r="J175" s="21">
        <f t="shared" si="22"/>
        <v>0</v>
      </c>
      <c r="K175" s="34"/>
      <c r="L175" s="46">
        <f>VLOOKUP(A175,'2018-19 TITLE IV-A'!$1:$1048576,2,0)</f>
        <v>10000</v>
      </c>
      <c r="M175" s="5"/>
    </row>
    <row r="176" spans="1:13" x14ac:dyDescent="0.3">
      <c r="A176" s="12" t="s">
        <v>578</v>
      </c>
      <c r="B176" s="21">
        <v>17545.934991861264</v>
      </c>
      <c r="C176" s="21">
        <v>19167.011066780764</v>
      </c>
      <c r="D176" s="22">
        <f t="shared" si="16"/>
        <v>-1621.0760749194997</v>
      </c>
      <c r="E176" s="15">
        <f t="shared" si="17"/>
        <v>-8.4576362442293496E-2</v>
      </c>
      <c r="F176" s="37"/>
      <c r="G176" s="21">
        <v>20671.601113615197</v>
      </c>
      <c r="H176" s="22">
        <f t="shared" si="21"/>
        <v>1621.0760749194997</v>
      </c>
      <c r="I176" s="22">
        <f t="shared" si="18"/>
        <v>22292.677188534697</v>
      </c>
      <c r="J176" s="21">
        <f t="shared" si="22"/>
        <v>0</v>
      </c>
      <c r="K176" s="34"/>
      <c r="L176" s="46">
        <f>VLOOKUP(A176,'2018-19 TITLE IV-A'!$1:$1048576,2,0)</f>
        <v>10000</v>
      </c>
      <c r="M176" s="5"/>
    </row>
    <row r="177" spans="1:13" x14ac:dyDescent="0.3">
      <c r="A177" s="12" t="s">
        <v>579</v>
      </c>
      <c r="B177" s="21">
        <v>24095.408890458493</v>
      </c>
      <c r="C177" s="21">
        <v>26347.57713120593</v>
      </c>
      <c r="D177" s="22">
        <f t="shared" si="16"/>
        <v>-2252.1682407474364</v>
      </c>
      <c r="E177" s="15">
        <f t="shared" si="17"/>
        <v>-8.5479140246257468E-2</v>
      </c>
      <c r="F177" s="37"/>
      <c r="G177" s="21">
        <v>28740.584288629732</v>
      </c>
      <c r="H177" s="22">
        <f t="shared" si="21"/>
        <v>2252.1682407474364</v>
      </c>
      <c r="I177" s="22">
        <f t="shared" si="18"/>
        <v>30992.752529377169</v>
      </c>
      <c r="J177" s="21">
        <f t="shared" si="22"/>
        <v>0</v>
      </c>
      <c r="K177" s="34"/>
      <c r="L177" s="46">
        <f>VLOOKUP(A177,'2018-19 TITLE IV-A'!$1:$1048576,2,0)</f>
        <v>13643</v>
      </c>
      <c r="M177" s="5"/>
    </row>
    <row r="178" spans="1:13" x14ac:dyDescent="0.3">
      <c r="A178" s="12" t="s">
        <v>580</v>
      </c>
      <c r="B178" s="21">
        <v>15015.774691452969</v>
      </c>
      <c r="C178" s="21">
        <v>16249.161862855304</v>
      </c>
      <c r="D178" s="22">
        <f t="shared" si="16"/>
        <v>-1233.3871714023353</v>
      </c>
      <c r="E178" s="15">
        <f t="shared" si="17"/>
        <v>-7.5904663995119082E-2</v>
      </c>
      <c r="F178" s="37"/>
      <c r="G178" s="21">
        <v>12638.51945273636</v>
      </c>
      <c r="H178" s="22">
        <f t="shared" si="21"/>
        <v>1233.3871714023353</v>
      </c>
      <c r="I178" s="22">
        <f t="shared" si="18"/>
        <v>13871.906624138695</v>
      </c>
      <c r="J178" s="21">
        <f t="shared" si="22"/>
        <v>0</v>
      </c>
      <c r="K178" s="34"/>
      <c r="L178" s="46">
        <f>VLOOKUP(A178,'2018-19 TITLE IV-A'!$1:$1048576,2,0)</f>
        <v>10000</v>
      </c>
      <c r="M178" s="5"/>
    </row>
    <row r="179" spans="1:13" x14ac:dyDescent="0.3">
      <c r="A179" s="12" t="s">
        <v>581</v>
      </c>
      <c r="B179" s="21">
        <v>27636.10779929913</v>
      </c>
      <c r="C179" s="21">
        <v>30094.199076707286</v>
      </c>
      <c r="D179" s="22">
        <f t="shared" si="16"/>
        <v>-2458.0912774081553</v>
      </c>
      <c r="E179" s="15">
        <f t="shared" si="17"/>
        <v>-8.1679903530335274E-2</v>
      </c>
      <c r="F179" s="37"/>
      <c r="G179" s="21">
        <v>26633.273610217046</v>
      </c>
      <c r="H179" s="22">
        <f t="shared" si="21"/>
        <v>2458.0912774081553</v>
      </c>
      <c r="I179" s="22">
        <f t="shared" si="18"/>
        <v>29091.364887625201</v>
      </c>
      <c r="J179" s="21">
        <f t="shared" si="22"/>
        <v>0</v>
      </c>
      <c r="K179" s="34"/>
      <c r="L179" s="46">
        <f>VLOOKUP(A179,'2018-19 TITLE IV-A'!$1:$1048576,2,0)</f>
        <v>13733</v>
      </c>
      <c r="M179" s="5"/>
    </row>
    <row r="180" spans="1:13" x14ac:dyDescent="0.3">
      <c r="A180" s="12" t="s">
        <v>582</v>
      </c>
      <c r="B180" s="21">
        <v>11096.990057938927</v>
      </c>
      <c r="C180" s="21">
        <v>12033.08206376996</v>
      </c>
      <c r="D180" s="22">
        <f t="shared" si="16"/>
        <v>-936.09200583103302</v>
      </c>
      <c r="E180" s="15">
        <f t="shared" si="17"/>
        <v>-7.7793203841722613E-2</v>
      </c>
      <c r="F180" s="37"/>
      <c r="G180" s="21">
        <v>9707.968649563667</v>
      </c>
      <c r="H180" s="22">
        <f t="shared" si="21"/>
        <v>936.09200583103302</v>
      </c>
      <c r="I180" s="22">
        <f t="shared" si="18"/>
        <v>10644.0606553947</v>
      </c>
      <c r="J180" s="21">
        <f t="shared" si="22"/>
        <v>0</v>
      </c>
      <c r="K180" s="34"/>
      <c r="L180" s="46">
        <f>VLOOKUP(A180,'2018-19 TITLE IV-A'!$1:$1048576,2,0)</f>
        <v>10000</v>
      </c>
      <c r="M180" s="5"/>
    </row>
    <row r="181" spans="1:13" x14ac:dyDescent="0.3">
      <c r="A181" s="12" t="s">
        <v>583</v>
      </c>
      <c r="B181" s="21">
        <v>71019.793300105404</v>
      </c>
      <c r="C181" s="21">
        <v>77684.578177934178</v>
      </c>
      <c r="D181" s="22">
        <f t="shared" si="16"/>
        <v>-6664.7848778287735</v>
      </c>
      <c r="E181" s="15">
        <f t="shared" si="17"/>
        <v>-8.5792895245736966E-2</v>
      </c>
      <c r="F181" s="37"/>
      <c r="G181" s="21">
        <v>88814.111687644414</v>
      </c>
      <c r="H181" s="22">
        <f t="shared" si="21"/>
        <v>6664.7848778287735</v>
      </c>
      <c r="I181" s="22">
        <f t="shared" si="18"/>
        <v>95478.896565473187</v>
      </c>
      <c r="J181" s="21">
        <f t="shared" si="22"/>
        <v>0</v>
      </c>
      <c r="K181" s="34"/>
      <c r="L181" s="46">
        <f>VLOOKUP(A181,'2018-19 TITLE IV-A'!$1:$1048576,2,0)</f>
        <v>48389</v>
      </c>
      <c r="M181" s="5"/>
    </row>
    <row r="182" spans="1:13" x14ac:dyDescent="0.3">
      <c r="A182" s="12" t="s">
        <v>584</v>
      </c>
      <c r="B182" s="21">
        <v>19530.628702420247</v>
      </c>
      <c r="C182" s="21">
        <v>21274.11380839214</v>
      </c>
      <c r="D182" s="22">
        <f t="shared" si="16"/>
        <v>-1743.4851059718931</v>
      </c>
      <c r="E182" s="15">
        <f t="shared" si="17"/>
        <v>-8.1953359922523727E-2</v>
      </c>
      <c r="F182" s="37"/>
      <c r="G182" s="21">
        <v>16118.932224500457</v>
      </c>
      <c r="H182" s="22">
        <f t="shared" si="21"/>
        <v>1743.4851059718931</v>
      </c>
      <c r="I182" s="22">
        <f t="shared" si="18"/>
        <v>17862.417330472352</v>
      </c>
      <c r="J182" s="21">
        <f t="shared" si="22"/>
        <v>0</v>
      </c>
      <c r="K182" s="34"/>
      <c r="L182" s="46">
        <f>VLOOKUP(A182,'2018-19 TITLE IV-A'!$1:$1048576,2,0)</f>
        <v>10000</v>
      </c>
      <c r="M182" s="5"/>
    </row>
    <row r="183" spans="1:13" x14ac:dyDescent="0.3">
      <c r="A183" s="12" t="s">
        <v>585</v>
      </c>
      <c r="B183" s="21">
        <v>388663.7929966232</v>
      </c>
      <c r="C183" s="21">
        <v>428233.64418247307</v>
      </c>
      <c r="D183" s="22">
        <f t="shared" si="16"/>
        <v>-39569.851185849868</v>
      </c>
      <c r="E183" s="15">
        <f t="shared" si="17"/>
        <v>-9.2402481036704565E-2</v>
      </c>
      <c r="F183" s="37"/>
      <c r="G183" s="21">
        <v>440044.18382432533</v>
      </c>
      <c r="H183" s="22">
        <f t="shared" si="21"/>
        <v>39569.851185849868</v>
      </c>
      <c r="I183" s="22">
        <f t="shared" si="18"/>
        <v>479614.0350101752</v>
      </c>
      <c r="J183" s="21">
        <f t="shared" si="22"/>
        <v>0</v>
      </c>
      <c r="K183" s="34"/>
      <c r="L183" s="46">
        <f>VLOOKUP(A183,'2018-19 TITLE IV-A'!$1:$1048576,2,0)</f>
        <v>207319</v>
      </c>
      <c r="M183" s="5"/>
    </row>
    <row r="184" spans="1:13" x14ac:dyDescent="0.3">
      <c r="A184" s="12" t="s">
        <v>50</v>
      </c>
      <c r="B184" s="21">
        <v>43515.861698056149</v>
      </c>
      <c r="C184" s="21">
        <v>47540.15875615854</v>
      </c>
      <c r="D184" s="22">
        <f t="shared" si="16"/>
        <v>-4024.297058102391</v>
      </c>
      <c r="E184" s="15">
        <f t="shared" si="17"/>
        <v>-8.4650475795499225E-2</v>
      </c>
      <c r="F184" s="37"/>
      <c r="G184" s="21">
        <v>51014.836015274064</v>
      </c>
      <c r="H184" s="22">
        <f t="shared" si="21"/>
        <v>4024.297058102391</v>
      </c>
      <c r="I184" s="22">
        <f t="shared" si="18"/>
        <v>55039.133073376455</v>
      </c>
      <c r="J184" s="21">
        <f t="shared" si="22"/>
        <v>0</v>
      </c>
      <c r="K184" s="34"/>
      <c r="L184" s="46">
        <f>VLOOKUP(A184,'2018-19 TITLE IV-A'!$1:$1048576,2,0)</f>
        <v>20252</v>
      </c>
      <c r="M184" s="5"/>
    </row>
    <row r="185" spans="1:13" x14ac:dyDescent="0.3">
      <c r="A185" s="12" t="s">
        <v>907</v>
      </c>
      <c r="B185" s="21">
        <v>123501.88371215382</v>
      </c>
      <c r="C185" s="21">
        <v>133222.27831362525</v>
      </c>
      <c r="D185" s="22">
        <f t="shared" si="16"/>
        <v>-9720.3946014714311</v>
      </c>
      <c r="E185" s="15">
        <f t="shared" si="17"/>
        <v>-7.2963731926188546E-2</v>
      </c>
      <c r="F185" s="37"/>
      <c r="G185" s="21">
        <v>124646.79375558285</v>
      </c>
      <c r="H185" s="22">
        <f t="shared" si="21"/>
        <v>9720.3946014714311</v>
      </c>
      <c r="I185" s="22">
        <f t="shared" si="18"/>
        <v>134367.18835705429</v>
      </c>
      <c r="J185" s="21">
        <f t="shared" si="22"/>
        <v>0</v>
      </c>
      <c r="K185" s="34"/>
      <c r="L185" s="46">
        <f>VLOOKUP(A185,'2018-19 TITLE IV-A'!$1:$1048576,2,0)</f>
        <v>43062</v>
      </c>
      <c r="M185" s="5"/>
    </row>
    <row r="186" spans="1:13" x14ac:dyDescent="0.3">
      <c r="A186" s="12" t="s">
        <v>908</v>
      </c>
      <c r="B186" s="21">
        <v>42173.944411936769</v>
      </c>
      <c r="C186" s="21">
        <v>45776.880331424676</v>
      </c>
      <c r="D186" s="22">
        <f t="shared" si="16"/>
        <v>-3602.9359194879071</v>
      </c>
      <c r="E186" s="15">
        <f t="shared" si="17"/>
        <v>-7.8706453856240199E-2</v>
      </c>
      <c r="F186" s="37"/>
      <c r="G186" s="21">
        <v>36542.239591165526</v>
      </c>
      <c r="H186" s="22">
        <f t="shared" si="21"/>
        <v>3602.9359194879071</v>
      </c>
      <c r="I186" s="22">
        <f t="shared" si="18"/>
        <v>40145.175510653433</v>
      </c>
      <c r="J186" s="21">
        <f t="shared" si="22"/>
        <v>0</v>
      </c>
      <c r="K186" s="34"/>
      <c r="L186" s="46">
        <f>VLOOKUP(A186,'2018-19 TITLE IV-A'!$1:$1048576,2,0)</f>
        <v>16279</v>
      </c>
      <c r="M186" s="5"/>
    </row>
    <row r="187" spans="1:13" x14ac:dyDescent="0.3">
      <c r="A187" s="12" t="s">
        <v>909</v>
      </c>
      <c r="B187" s="21">
        <v>72633.331313900795</v>
      </c>
      <c r="C187" s="21">
        <v>78052.878462017325</v>
      </c>
      <c r="D187" s="22">
        <f t="shared" si="16"/>
        <v>-5419.5471481165296</v>
      </c>
      <c r="E187" s="15">
        <f t="shared" si="17"/>
        <v>-6.9434302166752615E-2</v>
      </c>
      <c r="F187" s="37"/>
      <c r="G187" s="21">
        <v>71737.544866658878</v>
      </c>
      <c r="H187" s="22">
        <f t="shared" si="21"/>
        <v>5419.5471481165296</v>
      </c>
      <c r="I187" s="22">
        <f t="shared" si="18"/>
        <v>77157.092014775408</v>
      </c>
      <c r="J187" s="21">
        <f t="shared" si="22"/>
        <v>0</v>
      </c>
      <c r="K187" s="34"/>
      <c r="L187" s="46">
        <f>VLOOKUP(A187,'2018-19 TITLE IV-A'!$1:$1048576,2,0)</f>
        <v>21970</v>
      </c>
      <c r="M187" s="5"/>
    </row>
    <row r="188" spans="1:13" x14ac:dyDescent="0.3">
      <c r="A188" s="12" t="s">
        <v>586</v>
      </c>
      <c r="B188" s="21">
        <v>93411.612215248446</v>
      </c>
      <c r="C188" s="21">
        <v>101330.45722145188</v>
      </c>
      <c r="D188" s="22">
        <f t="shared" si="16"/>
        <v>-7918.845006203439</v>
      </c>
      <c r="E188" s="15">
        <f t="shared" si="17"/>
        <v>-7.8148714841947853E-2</v>
      </c>
      <c r="F188" s="37"/>
      <c r="G188" s="21">
        <v>79348.514370778721</v>
      </c>
      <c r="H188" s="22">
        <f t="shared" si="21"/>
        <v>7918.845006203439</v>
      </c>
      <c r="I188" s="22">
        <f t="shared" si="18"/>
        <v>87267.35937698216</v>
      </c>
      <c r="J188" s="21">
        <f t="shared" si="22"/>
        <v>0</v>
      </c>
      <c r="K188" s="34"/>
      <c r="L188" s="46">
        <f>VLOOKUP(A188,'2018-19 TITLE IV-A'!$1:$1048576,2,0)</f>
        <v>35796</v>
      </c>
      <c r="M188" s="5"/>
    </row>
    <row r="189" spans="1:13" x14ac:dyDescent="0.3">
      <c r="A189" s="12" t="s">
        <v>587</v>
      </c>
      <c r="B189" s="21">
        <v>24599.745240165328</v>
      </c>
      <c r="C189" s="21">
        <v>26454.798205428859</v>
      </c>
      <c r="D189" s="22">
        <f t="shared" si="16"/>
        <v>-1855.0529652635305</v>
      </c>
      <c r="E189" s="15">
        <f t="shared" si="17"/>
        <v>-7.0121607084602577E-2</v>
      </c>
      <c r="F189" s="37"/>
      <c r="G189" s="21">
        <v>25716.885145607412</v>
      </c>
      <c r="H189" s="22">
        <f t="shared" si="21"/>
        <v>1855.0529652635305</v>
      </c>
      <c r="I189" s="22">
        <f t="shared" si="18"/>
        <v>27571.938110870942</v>
      </c>
      <c r="J189" s="21">
        <f t="shared" si="22"/>
        <v>0</v>
      </c>
      <c r="K189" s="34"/>
      <c r="L189" s="46">
        <f>VLOOKUP(A189,'2018-19 TITLE IV-A'!$1:$1048576,2,0)</f>
        <v>10000</v>
      </c>
      <c r="M189" s="5"/>
    </row>
    <row r="190" spans="1:13" x14ac:dyDescent="0.3">
      <c r="A190" s="12" t="s">
        <v>588</v>
      </c>
      <c r="B190" s="21">
        <v>166796.69608981968</v>
      </c>
      <c r="C190" s="21">
        <v>177638.1933989891</v>
      </c>
      <c r="D190" s="22">
        <f t="shared" si="16"/>
        <v>-10841.497309169412</v>
      </c>
      <c r="E190" s="15">
        <f t="shared" si="17"/>
        <v>-6.1031341862493371E-2</v>
      </c>
      <c r="F190" s="37"/>
      <c r="G190" s="21">
        <v>146042.3475661641</v>
      </c>
      <c r="H190" s="22">
        <f t="shared" si="21"/>
        <v>10841.497309169412</v>
      </c>
      <c r="I190" s="22">
        <f t="shared" si="18"/>
        <v>156883.84487533351</v>
      </c>
      <c r="J190" s="21">
        <f t="shared" si="22"/>
        <v>0</v>
      </c>
      <c r="K190" s="34"/>
      <c r="L190" s="46">
        <f>VLOOKUP(A190,'2018-19 TITLE IV-A'!$1:$1048576,2,0)</f>
        <v>45269</v>
      </c>
      <c r="M190" s="5"/>
    </row>
    <row r="191" spans="1:13" x14ac:dyDescent="0.3">
      <c r="A191" s="12" t="s">
        <v>589</v>
      </c>
      <c r="B191" s="21">
        <v>53909.825613803827</v>
      </c>
      <c r="C191" s="21">
        <v>59196.395696888401</v>
      </c>
      <c r="D191" s="22">
        <f t="shared" si="16"/>
        <v>-5286.5700830845744</v>
      </c>
      <c r="E191" s="15">
        <f t="shared" si="17"/>
        <v>-8.9305607560199118E-2</v>
      </c>
      <c r="F191" s="37"/>
      <c r="G191" s="21">
        <v>50190.295848361144</v>
      </c>
      <c r="H191" s="22">
        <f t="shared" si="21"/>
        <v>5286.5700830845744</v>
      </c>
      <c r="I191" s="22">
        <f t="shared" si="18"/>
        <v>55476.865931445718</v>
      </c>
      <c r="J191" s="21">
        <f t="shared" si="22"/>
        <v>0</v>
      </c>
      <c r="K191" s="34"/>
      <c r="L191" s="46">
        <f>VLOOKUP(A191,'2018-19 TITLE IV-A'!$1:$1048576,2,0)</f>
        <v>26757</v>
      </c>
      <c r="M191" s="5"/>
    </row>
    <row r="192" spans="1:13" x14ac:dyDescent="0.3">
      <c r="A192" s="12" t="s">
        <v>989</v>
      </c>
      <c r="B192" s="21">
        <v>106569.97965718743</v>
      </c>
      <c r="C192" s="21">
        <v>118046.26602068065</v>
      </c>
      <c r="D192" s="22">
        <f t="shared" si="16"/>
        <v>-11476.286363493215</v>
      </c>
      <c r="E192" s="15">
        <f t="shared" si="17"/>
        <v>-9.7218546171402576E-2</v>
      </c>
      <c r="F192" s="37"/>
      <c r="G192" s="21">
        <v>115651.77718375667</v>
      </c>
      <c r="H192" s="22">
        <f t="shared" si="21"/>
        <v>11476.286363493215</v>
      </c>
      <c r="I192" s="22">
        <f t="shared" si="18"/>
        <v>127128.06354724988</v>
      </c>
      <c r="J192" s="21">
        <f t="shared" si="22"/>
        <v>0</v>
      </c>
      <c r="K192" s="34"/>
      <c r="L192" s="46">
        <f>VLOOKUP(A192,'2018-19 TITLE IV-A'!$1:$1048576,2,0)</f>
        <v>62151</v>
      </c>
      <c r="M192" s="5"/>
    </row>
    <row r="193" spans="1:13" x14ac:dyDescent="0.3">
      <c r="A193" s="12" t="s">
        <v>910</v>
      </c>
      <c r="B193" s="21">
        <v>119422.46339858134</v>
      </c>
      <c r="C193" s="21">
        <v>125149.48797735907</v>
      </c>
      <c r="D193" s="22">
        <f t="shared" si="16"/>
        <v>-5727.0245787777239</v>
      </c>
      <c r="E193" s="15">
        <f t="shared" si="17"/>
        <v>-4.5761470313117059E-2</v>
      </c>
      <c r="F193" s="37"/>
      <c r="G193" s="21">
        <v>118035.032943263</v>
      </c>
      <c r="H193" s="22">
        <f t="shared" si="21"/>
        <v>5727.0245787777239</v>
      </c>
      <c r="I193" s="22">
        <f t="shared" si="18"/>
        <v>123762.05752204072</v>
      </c>
      <c r="J193" s="21">
        <f t="shared" si="22"/>
        <v>0</v>
      </c>
      <c r="K193" s="34"/>
      <c r="L193" s="46">
        <f>VLOOKUP(A193,'2018-19 TITLE IV-A'!$1:$1048576,2,0)</f>
        <v>27078</v>
      </c>
      <c r="M193" s="5"/>
    </row>
    <row r="194" spans="1:13" x14ac:dyDescent="0.3">
      <c r="A194" s="12" t="s">
        <v>51</v>
      </c>
      <c r="B194" s="21">
        <v>83193.804181393047</v>
      </c>
      <c r="C194" s="21">
        <v>86348.929881582706</v>
      </c>
      <c r="D194" s="22">
        <f t="shared" si="16"/>
        <v>-3155.1257001896593</v>
      </c>
      <c r="E194" s="15">
        <f t="shared" si="17"/>
        <v>-3.6539256531801123E-2</v>
      </c>
      <c r="F194" s="37"/>
      <c r="G194" s="21">
        <v>82372.77473062303</v>
      </c>
      <c r="H194" s="22">
        <f t="shared" si="21"/>
        <v>3155.1257001896593</v>
      </c>
      <c r="I194" s="22">
        <f t="shared" si="18"/>
        <v>85527.90043081269</v>
      </c>
      <c r="J194" s="21">
        <f t="shared" si="22"/>
        <v>0</v>
      </c>
      <c r="K194" s="34"/>
      <c r="L194" s="46">
        <f>VLOOKUP(A194,'2018-19 TITLE IV-A'!$1:$1048576,2,0)</f>
        <v>11724</v>
      </c>
      <c r="M194" s="5"/>
    </row>
    <row r="195" spans="1:13" x14ac:dyDescent="0.3">
      <c r="A195" s="12" t="s">
        <v>590</v>
      </c>
      <c r="B195" s="21">
        <v>45662.861694793835</v>
      </c>
      <c r="C195" s="21">
        <v>50366.442805046659</v>
      </c>
      <c r="D195" s="22">
        <f t="shared" ref="D195:D258" si="23">B195-C195</f>
        <v>-4703.5811102528241</v>
      </c>
      <c r="E195" s="15">
        <f t="shared" ref="E195:E258" si="24">(B195/C195)-1</f>
        <v>-9.3387200848369822E-2</v>
      </c>
      <c r="F195" s="37"/>
      <c r="G195" s="21">
        <v>46408.531528647931</v>
      </c>
      <c r="H195" s="22">
        <f t="shared" si="21"/>
        <v>4703.5811102528241</v>
      </c>
      <c r="I195" s="22">
        <f t="shared" ref="I195:I258" si="25">G195+H195</f>
        <v>51112.112638900755</v>
      </c>
      <c r="J195" s="21">
        <f t="shared" si="22"/>
        <v>0</v>
      </c>
      <c r="K195" s="34"/>
      <c r="L195" s="46">
        <f>VLOOKUP(A195,'2018-19 TITLE IV-A'!$1:$1048576,2,0)</f>
        <v>23470</v>
      </c>
      <c r="M195" s="5"/>
    </row>
    <row r="196" spans="1:13" x14ac:dyDescent="0.3">
      <c r="A196" s="12" t="s">
        <v>990</v>
      </c>
      <c r="B196" s="21">
        <v>1744.7097553518779</v>
      </c>
      <c r="C196" s="21">
        <v>1899.4409772517517</v>
      </c>
      <c r="D196" s="22">
        <f t="shared" si="23"/>
        <v>-154.73122189987384</v>
      </c>
      <c r="E196" s="15">
        <f t="shared" si="24"/>
        <v>-8.146145300274088E-2</v>
      </c>
      <c r="F196" s="37"/>
      <c r="G196" s="21">
        <v>2253.0834718769906</v>
      </c>
      <c r="H196" s="22">
        <f t="shared" si="21"/>
        <v>154.73122189987384</v>
      </c>
      <c r="I196" s="22">
        <f t="shared" si="25"/>
        <v>2407.8146937768643</v>
      </c>
      <c r="J196" s="21">
        <f t="shared" si="22"/>
        <v>0</v>
      </c>
      <c r="K196" s="34"/>
      <c r="L196" s="46">
        <v>0</v>
      </c>
      <c r="M196" s="5"/>
    </row>
    <row r="197" spans="1:13" x14ac:dyDescent="0.3">
      <c r="A197" s="12" t="s">
        <v>53</v>
      </c>
      <c r="B197" s="21">
        <v>28115.050333807838</v>
      </c>
      <c r="C197" s="21">
        <v>29079.318646608255</v>
      </c>
      <c r="D197" s="22">
        <f t="shared" si="23"/>
        <v>-964.26831280041733</v>
      </c>
      <c r="E197" s="15">
        <f t="shared" si="24"/>
        <v>-3.3159934884268272E-2</v>
      </c>
      <c r="F197" s="37"/>
      <c r="G197" s="21">
        <v>28040.399379038827</v>
      </c>
      <c r="H197" s="22">
        <f t="shared" si="21"/>
        <v>964.26831280041733</v>
      </c>
      <c r="I197" s="22">
        <f t="shared" si="25"/>
        <v>29004.667691839244</v>
      </c>
      <c r="J197" s="21">
        <f t="shared" si="22"/>
        <v>0</v>
      </c>
      <c r="K197" s="34"/>
      <c r="L197" s="46">
        <f>VLOOKUP(A197,'2018-19 TITLE IV-A'!$1:$1048576,2,0)</f>
        <v>10000</v>
      </c>
      <c r="M197" s="5"/>
    </row>
    <row r="198" spans="1:13" x14ac:dyDescent="0.3">
      <c r="A198" s="12" t="s">
        <v>911</v>
      </c>
      <c r="B198" s="21">
        <v>23684.824939990882</v>
      </c>
      <c r="C198" s="21">
        <v>25285.067551265289</v>
      </c>
      <c r="D198" s="22">
        <f t="shared" si="23"/>
        <v>-1600.242611274407</v>
      </c>
      <c r="E198" s="15">
        <f t="shared" si="24"/>
        <v>-6.3288049677143521E-2</v>
      </c>
      <c r="F198" s="37"/>
      <c r="G198" s="21">
        <v>21292.54386483748</v>
      </c>
      <c r="H198" s="22">
        <f t="shared" si="21"/>
        <v>1600.242611274407</v>
      </c>
      <c r="I198" s="22">
        <f t="shared" si="25"/>
        <v>22892.786476111887</v>
      </c>
      <c r="J198" s="21">
        <f t="shared" si="22"/>
        <v>0</v>
      </c>
      <c r="K198" s="34"/>
      <c r="L198" s="46">
        <f>VLOOKUP(A198,'2018-19 TITLE IV-A'!$1:$1048576,2,0)</f>
        <v>10000</v>
      </c>
      <c r="M198" s="5"/>
    </row>
    <row r="199" spans="1:13" x14ac:dyDescent="0.3">
      <c r="A199" s="12" t="s">
        <v>591</v>
      </c>
      <c r="B199" s="21">
        <v>48297.43624038851</v>
      </c>
      <c r="C199" s="21">
        <v>52288.320085570245</v>
      </c>
      <c r="D199" s="22">
        <f t="shared" si="23"/>
        <v>-3990.8838451817355</v>
      </c>
      <c r="E199" s="15">
        <f t="shared" si="24"/>
        <v>-7.6324575711184117E-2</v>
      </c>
      <c r="F199" s="37"/>
      <c r="G199" s="21">
        <v>58982.23715613543</v>
      </c>
      <c r="H199" s="22">
        <f t="shared" si="21"/>
        <v>3990.8838451817355</v>
      </c>
      <c r="I199" s="22">
        <f t="shared" si="25"/>
        <v>62973.121001317166</v>
      </c>
      <c r="J199" s="21">
        <f t="shared" si="22"/>
        <v>0</v>
      </c>
      <c r="K199" s="34"/>
      <c r="L199" s="46">
        <f>VLOOKUP(A199,'2018-19 TITLE IV-A'!$1:$1048576,2,0)</f>
        <v>19526</v>
      </c>
      <c r="M199" s="5"/>
    </row>
    <row r="200" spans="1:13" x14ac:dyDescent="0.3">
      <c r="A200" s="12" t="s">
        <v>592</v>
      </c>
      <c r="B200" s="21">
        <v>19849.817930407935</v>
      </c>
      <c r="C200" s="21">
        <v>21609.779469534446</v>
      </c>
      <c r="D200" s="22">
        <f t="shared" si="23"/>
        <v>-1759.9615391265106</v>
      </c>
      <c r="E200" s="15">
        <f t="shared" si="24"/>
        <v>-8.1442827383209182E-2</v>
      </c>
      <c r="F200" s="37"/>
      <c r="G200" s="21">
        <v>20213.226319900255</v>
      </c>
      <c r="H200" s="22">
        <f t="shared" si="21"/>
        <v>1759.9615391265106</v>
      </c>
      <c r="I200" s="22">
        <f t="shared" si="25"/>
        <v>21973.187859026766</v>
      </c>
      <c r="J200" s="21">
        <f t="shared" si="22"/>
        <v>0</v>
      </c>
      <c r="K200" s="34"/>
      <c r="L200" s="46">
        <f>VLOOKUP(A200,'2018-19 TITLE IV-A'!$1:$1048576,2,0)</f>
        <v>10000</v>
      </c>
      <c r="M200" s="5"/>
    </row>
    <row r="201" spans="1:13" x14ac:dyDescent="0.3">
      <c r="A201" s="12" t="s">
        <v>593</v>
      </c>
      <c r="B201" s="21">
        <v>15873.828326540577</v>
      </c>
      <c r="C201" s="21">
        <v>17133.943245158538</v>
      </c>
      <c r="D201" s="22">
        <f t="shared" si="23"/>
        <v>-1260.1149186179609</v>
      </c>
      <c r="E201" s="15">
        <f t="shared" si="24"/>
        <v>-7.3544945292965513E-2</v>
      </c>
      <c r="F201" s="37"/>
      <c r="G201" s="21">
        <v>15798.40210189463</v>
      </c>
      <c r="H201" s="22">
        <f t="shared" si="21"/>
        <v>1260.1149186179609</v>
      </c>
      <c r="I201" s="22">
        <f t="shared" si="25"/>
        <v>17058.517020512591</v>
      </c>
      <c r="J201" s="21">
        <f t="shared" si="22"/>
        <v>0</v>
      </c>
      <c r="K201" s="34"/>
      <c r="L201" s="46">
        <f>VLOOKUP(A201,'2018-19 TITLE IV-A'!$1:$1048576,2,0)</f>
        <v>10000</v>
      </c>
      <c r="M201" s="5"/>
    </row>
    <row r="202" spans="1:13" x14ac:dyDescent="0.3">
      <c r="A202" s="12" t="s">
        <v>912</v>
      </c>
      <c r="B202" s="21">
        <v>26415.879247168745</v>
      </c>
      <c r="C202" s="21">
        <v>29061.678550568162</v>
      </c>
      <c r="D202" s="22">
        <f t="shared" si="23"/>
        <v>-2645.7993033994171</v>
      </c>
      <c r="E202" s="15">
        <f t="shared" si="24"/>
        <v>-9.1040828863193535E-2</v>
      </c>
      <c r="F202" s="37"/>
      <c r="G202" s="21">
        <v>24426.692083700818</v>
      </c>
      <c r="H202" s="22">
        <f t="shared" si="21"/>
        <v>2645.7993033994171</v>
      </c>
      <c r="I202" s="22">
        <f t="shared" si="25"/>
        <v>27072.491387100235</v>
      </c>
      <c r="J202" s="21">
        <f t="shared" si="22"/>
        <v>0</v>
      </c>
      <c r="K202" s="34"/>
      <c r="L202" s="46">
        <f>VLOOKUP(A202,'2018-19 TITLE IV-A'!$1:$1048576,2,0)</f>
        <v>12911</v>
      </c>
      <c r="M202" s="5"/>
    </row>
    <row r="203" spans="1:13" x14ac:dyDescent="0.3">
      <c r="A203" s="12" t="s">
        <v>594</v>
      </c>
      <c r="B203" s="21">
        <v>60096.78629009179</v>
      </c>
      <c r="C203" s="21">
        <v>66254.415464047459</v>
      </c>
      <c r="D203" s="22">
        <f t="shared" si="23"/>
        <v>-6157.6291739556691</v>
      </c>
      <c r="E203" s="15">
        <f t="shared" si="24"/>
        <v>-9.2939151765621841E-2</v>
      </c>
      <c r="F203" s="37"/>
      <c r="G203" s="21">
        <v>77870.596717582259</v>
      </c>
      <c r="H203" s="22">
        <f t="shared" si="21"/>
        <v>6157.6291739556691</v>
      </c>
      <c r="I203" s="22">
        <f t="shared" si="25"/>
        <v>84028.225891537935</v>
      </c>
      <c r="J203" s="21">
        <f t="shared" si="22"/>
        <v>0</v>
      </c>
      <c r="K203" s="34"/>
      <c r="L203" s="46">
        <f>VLOOKUP(A203,'2018-19 TITLE IV-A'!$1:$1048576,2,0)</f>
        <v>34236</v>
      </c>
      <c r="M203" s="5"/>
    </row>
    <row r="204" spans="1:13" x14ac:dyDescent="0.3">
      <c r="A204" s="12" t="s">
        <v>595</v>
      </c>
      <c r="B204" s="21">
        <v>39164.831116913709</v>
      </c>
      <c r="C204" s="21">
        <v>42368.129059070649</v>
      </c>
      <c r="D204" s="22">
        <f t="shared" si="23"/>
        <v>-3203.2979421569398</v>
      </c>
      <c r="E204" s="15">
        <f t="shared" si="24"/>
        <v>-7.5606311000677606E-2</v>
      </c>
      <c r="F204" s="37"/>
      <c r="G204" s="21">
        <v>47753.443556526676</v>
      </c>
      <c r="H204" s="22">
        <f t="shared" si="21"/>
        <v>3203.2979421569398</v>
      </c>
      <c r="I204" s="22">
        <f t="shared" si="25"/>
        <v>50956.741498683616</v>
      </c>
      <c r="J204" s="21">
        <f t="shared" si="22"/>
        <v>0</v>
      </c>
      <c r="K204" s="34"/>
      <c r="L204" s="46">
        <f>VLOOKUP(A204,'2018-19 TITLE IV-A'!$1:$1048576,2,0)</f>
        <v>15827</v>
      </c>
      <c r="M204" s="5"/>
    </row>
    <row r="205" spans="1:13" x14ac:dyDescent="0.3">
      <c r="A205" s="12" t="s">
        <v>596</v>
      </c>
      <c r="B205" s="21">
        <v>9122.9581933270965</v>
      </c>
      <c r="C205" s="21">
        <v>9885.2959044744239</v>
      </c>
      <c r="D205" s="22">
        <f t="shared" si="23"/>
        <v>-762.33771114732735</v>
      </c>
      <c r="E205" s="15">
        <f t="shared" si="24"/>
        <v>-7.7118350175260475E-2</v>
      </c>
      <c r="F205" s="37"/>
      <c r="G205" s="21">
        <v>10944.670563086973</v>
      </c>
      <c r="H205" s="22">
        <f t="shared" si="21"/>
        <v>762.33771114732735</v>
      </c>
      <c r="I205" s="22">
        <f t="shared" si="25"/>
        <v>11707.0082742343</v>
      </c>
      <c r="J205" s="21">
        <f t="shared" si="22"/>
        <v>0</v>
      </c>
      <c r="K205" s="34"/>
      <c r="L205" s="46">
        <f>VLOOKUP(A205,'2018-19 TITLE IV-A'!$1:$1048576,2,0)</f>
        <v>10000</v>
      </c>
      <c r="M205" s="5"/>
    </row>
    <row r="206" spans="1:13" x14ac:dyDescent="0.3">
      <c r="A206" s="12" t="s">
        <v>54</v>
      </c>
      <c r="B206" s="21">
        <v>36330.70532550932</v>
      </c>
      <c r="C206" s="21">
        <v>37980.93609836293</v>
      </c>
      <c r="D206" s="22">
        <f t="shared" si="23"/>
        <v>-1650.2307728536107</v>
      </c>
      <c r="E206" s="15">
        <f t="shared" si="24"/>
        <v>-4.3448923127640815E-2</v>
      </c>
      <c r="F206" s="37"/>
      <c r="G206" s="21">
        <v>36338.064378962474</v>
      </c>
      <c r="H206" s="22">
        <f t="shared" si="21"/>
        <v>1650.2307728536107</v>
      </c>
      <c r="I206" s="22">
        <f t="shared" si="25"/>
        <v>37988.295151816084</v>
      </c>
      <c r="J206" s="21">
        <f t="shared" si="22"/>
        <v>0</v>
      </c>
      <c r="K206" s="34"/>
      <c r="L206" s="46">
        <f>VLOOKUP(A206,'2018-19 TITLE IV-A'!$1:$1048576,2,0)</f>
        <v>10000</v>
      </c>
      <c r="M206" s="5"/>
    </row>
    <row r="207" spans="1:13" x14ac:dyDescent="0.3">
      <c r="A207" s="12" t="s">
        <v>597</v>
      </c>
      <c r="B207" s="21">
        <v>36026.084144192399</v>
      </c>
      <c r="C207" s="21">
        <v>39573.543031775436</v>
      </c>
      <c r="D207" s="22">
        <f t="shared" si="23"/>
        <v>-3547.4588875830377</v>
      </c>
      <c r="E207" s="15">
        <f t="shared" si="24"/>
        <v>-8.9642185556512266E-2</v>
      </c>
      <c r="F207" s="37"/>
      <c r="G207" s="21">
        <v>35096.684448466265</v>
      </c>
      <c r="H207" s="22">
        <f t="shared" si="21"/>
        <v>3547.4588875830377</v>
      </c>
      <c r="I207" s="22">
        <f t="shared" si="25"/>
        <v>38644.143336049303</v>
      </c>
      <c r="J207" s="21">
        <f t="shared" si="22"/>
        <v>0</v>
      </c>
      <c r="K207" s="34"/>
      <c r="L207" s="46">
        <f>VLOOKUP(A207,'2018-19 TITLE IV-A'!$1:$1048576,2,0)</f>
        <v>18542</v>
      </c>
      <c r="M207" s="5"/>
    </row>
    <row r="208" spans="1:13" x14ac:dyDescent="0.3">
      <c r="A208" s="12" t="s">
        <v>598</v>
      </c>
      <c r="B208" s="21">
        <v>53897.974469370958</v>
      </c>
      <c r="C208" s="21">
        <v>58572.362828302983</v>
      </c>
      <c r="D208" s="22">
        <f t="shared" si="23"/>
        <v>-4674.3883589320249</v>
      </c>
      <c r="E208" s="15">
        <f t="shared" si="24"/>
        <v>-7.9805357564870061E-2</v>
      </c>
      <c r="F208" s="37"/>
      <c r="G208" s="21">
        <v>54356.537421160428</v>
      </c>
      <c r="H208" s="22">
        <f t="shared" si="21"/>
        <v>4674.3883589320249</v>
      </c>
      <c r="I208" s="22">
        <f t="shared" si="25"/>
        <v>59030.925780092453</v>
      </c>
      <c r="J208" s="21">
        <f t="shared" si="22"/>
        <v>0</v>
      </c>
      <c r="K208" s="34"/>
      <c r="L208" s="46">
        <f>VLOOKUP(A208,'2018-19 TITLE IV-A'!$1:$1048576,2,0)</f>
        <v>20908</v>
      </c>
      <c r="M208" s="5"/>
    </row>
    <row r="209" spans="1:13" x14ac:dyDescent="0.3">
      <c r="A209" s="12" t="s">
        <v>913</v>
      </c>
      <c r="B209" s="21">
        <v>254767.06299518427</v>
      </c>
      <c r="C209" s="21">
        <v>278147.87229969579</v>
      </c>
      <c r="D209" s="22">
        <f t="shared" si="23"/>
        <v>-23380.809304511524</v>
      </c>
      <c r="E209" s="15">
        <f t="shared" si="24"/>
        <v>-8.4058918413438044E-2</v>
      </c>
      <c r="F209" s="37"/>
      <c r="G209" s="21">
        <v>267142.93674021808</v>
      </c>
      <c r="H209" s="22">
        <f t="shared" si="21"/>
        <v>23380.809304511524</v>
      </c>
      <c r="I209" s="22">
        <f t="shared" si="25"/>
        <v>290523.7460447296</v>
      </c>
      <c r="J209" s="21">
        <f t="shared" si="22"/>
        <v>0</v>
      </c>
      <c r="K209" s="34"/>
      <c r="L209" s="46">
        <f>VLOOKUP(A209,'2018-19 TITLE IV-A'!$1:$1048576,2,0)</f>
        <v>114706</v>
      </c>
      <c r="M209" s="5"/>
    </row>
    <row r="210" spans="1:13" x14ac:dyDescent="0.3">
      <c r="A210" s="12" t="s">
        <v>599</v>
      </c>
      <c r="B210" s="21">
        <v>25216.123393713435</v>
      </c>
      <c r="C210" s="21">
        <v>27257.882056221359</v>
      </c>
      <c r="D210" s="22">
        <f t="shared" si="23"/>
        <v>-2041.7586625079239</v>
      </c>
      <c r="E210" s="15">
        <f t="shared" si="24"/>
        <v>-7.490525706643858E-2</v>
      </c>
      <c r="F210" s="37"/>
      <c r="G210" s="21">
        <v>23894.41974935701</v>
      </c>
      <c r="H210" s="22">
        <f t="shared" si="21"/>
        <v>2041.7586625079239</v>
      </c>
      <c r="I210" s="22">
        <f t="shared" si="25"/>
        <v>25936.178411864934</v>
      </c>
      <c r="J210" s="21">
        <f t="shared" si="22"/>
        <v>0</v>
      </c>
      <c r="K210" s="34"/>
      <c r="L210" s="46">
        <f>VLOOKUP(A210,'2018-19 TITLE IV-A'!$1:$1048576,2,0)</f>
        <v>10000</v>
      </c>
      <c r="M210" s="5"/>
    </row>
    <row r="211" spans="1:13" x14ac:dyDescent="0.3">
      <c r="A211" s="12" t="s">
        <v>600</v>
      </c>
      <c r="B211" s="21">
        <v>22686.475781257883</v>
      </c>
      <c r="C211" s="21">
        <v>25055.13483170504</v>
      </c>
      <c r="D211" s="22">
        <f t="shared" si="23"/>
        <v>-2368.6590504471569</v>
      </c>
      <c r="E211" s="15">
        <f t="shared" si="24"/>
        <v>-9.4537868838360017E-2</v>
      </c>
      <c r="F211" s="37"/>
      <c r="G211" s="21">
        <v>19242.841134958977</v>
      </c>
      <c r="H211" s="22">
        <f t="shared" si="21"/>
        <v>2368.6590504471569</v>
      </c>
      <c r="I211" s="22">
        <f t="shared" si="25"/>
        <v>21611.500185406134</v>
      </c>
      <c r="J211" s="21">
        <f t="shared" si="22"/>
        <v>0</v>
      </c>
      <c r="K211" s="34"/>
      <c r="L211" s="46">
        <f>VLOOKUP(A211,'2018-19 TITLE IV-A'!$1:$1048576,2,0)</f>
        <v>13878</v>
      </c>
      <c r="M211" s="5"/>
    </row>
    <row r="212" spans="1:13" x14ac:dyDescent="0.3">
      <c r="A212" s="12" t="s">
        <v>601</v>
      </c>
      <c r="B212" s="21">
        <v>157729.26180061957</v>
      </c>
      <c r="C212" s="21">
        <v>169644.4006511817</v>
      </c>
      <c r="D212" s="22">
        <f t="shared" si="23"/>
        <v>-11915.138850562129</v>
      </c>
      <c r="E212" s="15">
        <f t="shared" si="24"/>
        <v>-7.0235968913950342E-2</v>
      </c>
      <c r="F212" s="37"/>
      <c r="G212" s="21">
        <v>134121.74710639435</v>
      </c>
      <c r="H212" s="22">
        <f t="shared" si="21"/>
        <v>11915.138850562129</v>
      </c>
      <c r="I212" s="22">
        <f t="shared" si="25"/>
        <v>146036.88595695648</v>
      </c>
      <c r="J212" s="21">
        <f t="shared" si="22"/>
        <v>0</v>
      </c>
      <c r="K212" s="34"/>
      <c r="L212" s="46">
        <f>VLOOKUP(A212,'2018-19 TITLE IV-A'!$1:$1048576,2,0)</f>
        <v>47185</v>
      </c>
      <c r="M212" s="5"/>
    </row>
    <row r="213" spans="1:13" x14ac:dyDescent="0.3">
      <c r="A213" s="12" t="s">
        <v>602</v>
      </c>
      <c r="B213" s="21">
        <v>171355.59254606575</v>
      </c>
      <c r="C213" s="21">
        <v>188422.77028162061</v>
      </c>
      <c r="D213" s="22">
        <f t="shared" si="23"/>
        <v>-17067.177735554869</v>
      </c>
      <c r="E213" s="15">
        <f t="shared" si="24"/>
        <v>-9.0579167847102071E-2</v>
      </c>
      <c r="F213" s="37"/>
      <c r="G213" s="21">
        <v>168670.03065724063</v>
      </c>
      <c r="H213" s="22">
        <f t="shared" si="21"/>
        <v>17067.177735554869</v>
      </c>
      <c r="I213" s="22">
        <f t="shared" si="25"/>
        <v>185737.2083927955</v>
      </c>
      <c r="J213" s="21">
        <f t="shared" si="22"/>
        <v>0</v>
      </c>
      <c r="K213" s="34"/>
      <c r="L213" s="46">
        <f>VLOOKUP(A213,'2018-19 TITLE IV-A'!$1:$1048576,2,0)</f>
        <v>90054</v>
      </c>
      <c r="M213" s="5"/>
    </row>
    <row r="214" spans="1:13" x14ac:dyDescent="0.3">
      <c r="A214" s="12" t="s">
        <v>603</v>
      </c>
      <c r="B214" s="21">
        <v>27834.623209097277</v>
      </c>
      <c r="C214" s="21">
        <v>29623.528299545535</v>
      </c>
      <c r="D214" s="22">
        <f t="shared" si="23"/>
        <v>-1788.9050904482574</v>
      </c>
      <c r="E214" s="15">
        <f t="shared" si="24"/>
        <v>-6.0387981889237108E-2</v>
      </c>
      <c r="F214" s="37"/>
      <c r="G214" s="21">
        <v>24873.16640403778</v>
      </c>
      <c r="H214" s="22">
        <f t="shared" si="21"/>
        <v>1788.9050904482574</v>
      </c>
      <c r="I214" s="22">
        <f t="shared" si="25"/>
        <v>26662.071494486037</v>
      </c>
      <c r="J214" s="21">
        <f t="shared" si="22"/>
        <v>0</v>
      </c>
      <c r="K214" s="34"/>
      <c r="L214" s="46">
        <f>VLOOKUP(A214,'2018-19 TITLE IV-A'!$1:$1048576,2,0)</f>
        <v>10000</v>
      </c>
      <c r="M214" s="5"/>
    </row>
    <row r="215" spans="1:13" x14ac:dyDescent="0.3">
      <c r="A215" s="12" t="s">
        <v>604</v>
      </c>
      <c r="B215" s="21">
        <v>21517.17786189184</v>
      </c>
      <c r="C215" s="21">
        <v>22489.764644605937</v>
      </c>
      <c r="D215" s="22">
        <f t="shared" si="23"/>
        <v>-972.58678271409735</v>
      </c>
      <c r="E215" s="15">
        <f t="shared" si="24"/>
        <v>-4.3245751926860088E-2</v>
      </c>
      <c r="F215" s="37"/>
      <c r="G215" s="21">
        <v>22555.846903424332</v>
      </c>
      <c r="H215" s="22">
        <f t="shared" si="21"/>
        <v>972.58678271409735</v>
      </c>
      <c r="I215" s="22">
        <f t="shared" si="25"/>
        <v>23528.433686138429</v>
      </c>
      <c r="J215" s="21">
        <f t="shared" si="22"/>
        <v>0</v>
      </c>
      <c r="K215" s="34"/>
      <c r="L215" s="46">
        <f>VLOOKUP(A215,'2018-19 TITLE IV-A'!$1:$1048576,2,0)</f>
        <v>10000</v>
      </c>
      <c r="M215" s="5"/>
    </row>
    <row r="216" spans="1:13" x14ac:dyDescent="0.3">
      <c r="A216" s="12" t="s">
        <v>914</v>
      </c>
      <c r="B216" s="21">
        <v>66464.628661896699</v>
      </c>
      <c r="C216" s="21">
        <v>68128.662481562729</v>
      </c>
      <c r="D216" s="22">
        <f t="shared" si="23"/>
        <v>-1664.0338196660305</v>
      </c>
      <c r="E216" s="15">
        <f t="shared" si="24"/>
        <v>-2.4424871398530112E-2</v>
      </c>
      <c r="F216" s="37"/>
      <c r="G216" s="21">
        <v>64531.442428180293</v>
      </c>
      <c r="H216" s="22">
        <f t="shared" si="21"/>
        <v>1664.0338196660305</v>
      </c>
      <c r="I216" s="22">
        <f t="shared" si="25"/>
        <v>66195.476247846324</v>
      </c>
      <c r="J216" s="21">
        <f t="shared" si="22"/>
        <v>0</v>
      </c>
      <c r="K216" s="34"/>
      <c r="L216" s="46">
        <f>VLOOKUP(A216,'2018-19 TITLE IV-A'!$1:$1048576,2,0)</f>
        <v>10000</v>
      </c>
      <c r="M216" s="5"/>
    </row>
    <row r="217" spans="1:13" x14ac:dyDescent="0.3">
      <c r="A217" s="12" t="s">
        <v>915</v>
      </c>
      <c r="B217" s="21">
        <v>6394.7847109673457</v>
      </c>
      <c r="C217" s="21">
        <v>6647.4369585922495</v>
      </c>
      <c r="D217" s="22">
        <f t="shared" si="23"/>
        <v>-252.65224762490379</v>
      </c>
      <c r="E217" s="15">
        <f t="shared" si="24"/>
        <v>-3.8007468020939128E-2</v>
      </c>
      <c r="F217" s="37"/>
      <c r="G217" s="21">
        <v>6227.1947549793176</v>
      </c>
      <c r="H217" s="22">
        <f t="shared" si="21"/>
        <v>252.65224762490379</v>
      </c>
      <c r="I217" s="22">
        <f t="shared" si="25"/>
        <v>6479.8470026042214</v>
      </c>
      <c r="J217" s="21">
        <f t="shared" si="22"/>
        <v>0</v>
      </c>
      <c r="K217" s="34"/>
      <c r="L217" s="46">
        <f>VLOOKUP(A217,'2018-19 TITLE IV-A'!$1:$1048576,2,0)</f>
        <v>10000</v>
      </c>
      <c r="M217" s="5"/>
    </row>
    <row r="218" spans="1:13" x14ac:dyDescent="0.3">
      <c r="A218" s="12" t="s">
        <v>605</v>
      </c>
      <c r="B218" s="21">
        <v>147388.9558799802</v>
      </c>
      <c r="C218" s="21">
        <v>159265.33627398885</v>
      </c>
      <c r="D218" s="22">
        <f t="shared" si="23"/>
        <v>-11876.380394008651</v>
      </c>
      <c r="E218" s="15">
        <f t="shared" si="24"/>
        <v>-7.4569775645199843E-2</v>
      </c>
      <c r="F218" s="37"/>
      <c r="G218" s="21">
        <v>153295.60197107992</v>
      </c>
      <c r="H218" s="22">
        <f t="shared" si="21"/>
        <v>11876.380394008651</v>
      </c>
      <c r="I218" s="22">
        <f t="shared" si="25"/>
        <v>165171.98236508857</v>
      </c>
      <c r="J218" s="21">
        <f t="shared" si="22"/>
        <v>0</v>
      </c>
      <c r="K218" s="34"/>
      <c r="L218" s="46">
        <f>VLOOKUP(A218,'2018-19 TITLE IV-A'!$1:$1048576,2,0)</f>
        <v>46846</v>
      </c>
      <c r="M218" s="5"/>
    </row>
    <row r="219" spans="1:13" x14ac:dyDescent="0.3">
      <c r="A219" s="12" t="s">
        <v>606</v>
      </c>
      <c r="B219" s="21">
        <v>39997.665319489461</v>
      </c>
      <c r="C219" s="21">
        <v>42871.103763030835</v>
      </c>
      <c r="D219" s="22">
        <f t="shared" si="23"/>
        <v>-2873.438443541374</v>
      </c>
      <c r="E219" s="15">
        <f t="shared" si="24"/>
        <v>-6.7025063301944576E-2</v>
      </c>
      <c r="F219" s="37"/>
      <c r="G219" s="21">
        <v>46103.713201624378</v>
      </c>
      <c r="H219" s="22">
        <f t="shared" si="21"/>
        <v>2873.438443541374</v>
      </c>
      <c r="I219" s="22">
        <f t="shared" si="25"/>
        <v>48977.151645165752</v>
      </c>
      <c r="J219" s="21">
        <f t="shared" si="22"/>
        <v>0</v>
      </c>
      <c r="K219" s="34"/>
      <c r="L219" s="46">
        <f>VLOOKUP(A219,'2018-19 TITLE IV-A'!$1:$1048576,2,0)</f>
        <v>14317</v>
      </c>
      <c r="M219" s="5"/>
    </row>
    <row r="220" spans="1:13" x14ac:dyDescent="0.3">
      <c r="A220" s="12" t="s">
        <v>607</v>
      </c>
      <c r="B220" s="21">
        <v>26278.792393501892</v>
      </c>
      <c r="C220" s="21">
        <v>28724.30392163447</v>
      </c>
      <c r="D220" s="22">
        <f t="shared" si="23"/>
        <v>-2445.511528132578</v>
      </c>
      <c r="E220" s="15">
        <f t="shared" si="24"/>
        <v>-8.5137364331069998E-2</v>
      </c>
      <c r="F220" s="37"/>
      <c r="G220" s="21">
        <v>31918.778817676102</v>
      </c>
      <c r="H220" s="22">
        <f t="shared" si="21"/>
        <v>2445.511528132578</v>
      </c>
      <c r="I220" s="22">
        <f t="shared" si="25"/>
        <v>34364.29034580868</v>
      </c>
      <c r="J220" s="21">
        <f t="shared" si="22"/>
        <v>0</v>
      </c>
      <c r="K220" s="34"/>
      <c r="L220" s="46">
        <f>VLOOKUP(A220,'2018-19 TITLE IV-A'!$1:$1048576,2,0)</f>
        <v>13312</v>
      </c>
      <c r="M220" s="5"/>
    </row>
    <row r="221" spans="1:13" x14ac:dyDescent="0.3">
      <c r="A221" s="12" t="s">
        <v>608</v>
      </c>
      <c r="B221" s="21">
        <v>32673.238799202754</v>
      </c>
      <c r="C221" s="21">
        <v>35396.933726796495</v>
      </c>
      <c r="D221" s="22">
        <f t="shared" si="23"/>
        <v>-2723.6949275937404</v>
      </c>
      <c r="E221" s="15">
        <f t="shared" si="24"/>
        <v>-7.6947199681644318E-2</v>
      </c>
      <c r="F221" s="37"/>
      <c r="G221" s="21">
        <v>34665.416351763226</v>
      </c>
      <c r="H221" s="22">
        <f t="shared" si="21"/>
        <v>2723.6949275937404</v>
      </c>
      <c r="I221" s="22">
        <f t="shared" si="25"/>
        <v>37389.111279356963</v>
      </c>
      <c r="J221" s="21">
        <f t="shared" si="22"/>
        <v>0</v>
      </c>
      <c r="K221" s="34"/>
      <c r="L221" s="46">
        <f>VLOOKUP(A221,'2018-19 TITLE IV-A'!$1:$1048576,2,0)</f>
        <v>13306</v>
      </c>
      <c r="M221" s="5"/>
    </row>
    <row r="222" spans="1:13" x14ac:dyDescent="0.3">
      <c r="A222" s="12" t="s">
        <v>609</v>
      </c>
      <c r="B222" s="21">
        <v>116690.27209344809</v>
      </c>
      <c r="C222" s="21">
        <v>128237.07318442466</v>
      </c>
      <c r="D222" s="22">
        <f t="shared" si="23"/>
        <v>-11546.801090976573</v>
      </c>
      <c r="E222" s="15">
        <f t="shared" si="24"/>
        <v>-9.0042612516354703E-2</v>
      </c>
      <c r="F222" s="37"/>
      <c r="G222" s="21">
        <v>131183.71810794115</v>
      </c>
      <c r="H222" s="22">
        <f t="shared" si="21"/>
        <v>11546.801090976573</v>
      </c>
      <c r="I222" s="22">
        <f t="shared" si="25"/>
        <v>142730.51919891773</v>
      </c>
      <c r="J222" s="21">
        <f t="shared" si="22"/>
        <v>0</v>
      </c>
      <c r="K222" s="34"/>
      <c r="L222" s="46">
        <f>VLOOKUP(A222,'2018-19 TITLE IV-A'!$1:$1048576,2,0)</f>
        <v>67665</v>
      </c>
      <c r="M222" s="5"/>
    </row>
    <row r="223" spans="1:13" x14ac:dyDescent="0.3">
      <c r="A223" s="12" t="s">
        <v>430</v>
      </c>
      <c r="B223" s="21">
        <v>10535.787043145256</v>
      </c>
      <c r="C223" s="21">
        <v>11640.911717686689</v>
      </c>
      <c r="D223" s="22">
        <f t="shared" si="23"/>
        <v>-1105.1246745414337</v>
      </c>
      <c r="E223" s="15">
        <f t="shared" si="24"/>
        <v>-9.4934546480784254E-2</v>
      </c>
      <c r="F223" s="37"/>
      <c r="G223" s="21">
        <v>11000.039550135583</v>
      </c>
      <c r="H223" s="22">
        <f t="shared" si="21"/>
        <v>1105.1246745414337</v>
      </c>
      <c r="I223" s="22">
        <f t="shared" si="25"/>
        <v>12105.164224677017</v>
      </c>
      <c r="J223" s="21">
        <f t="shared" si="22"/>
        <v>0</v>
      </c>
      <c r="K223" s="34"/>
      <c r="L223" s="46">
        <f>VLOOKUP(A223,'2018-19 TITLE IV-A'!$1:$1048576,2,0)</f>
        <v>10000</v>
      </c>
      <c r="M223" s="5"/>
    </row>
    <row r="224" spans="1:13" x14ac:dyDescent="0.3">
      <c r="A224" s="12" t="s">
        <v>55</v>
      </c>
      <c r="B224" s="21">
        <v>20984.751714961101</v>
      </c>
      <c r="C224" s="21">
        <v>22967.767337146863</v>
      </c>
      <c r="D224" s="22">
        <f t="shared" si="23"/>
        <v>-1983.0156221857615</v>
      </c>
      <c r="E224" s="15">
        <f t="shared" si="24"/>
        <v>-8.6339067836974093E-2</v>
      </c>
      <c r="F224" s="37"/>
      <c r="G224" s="21">
        <v>22512.450614317757</v>
      </c>
      <c r="H224" s="22">
        <f t="shared" si="21"/>
        <v>1983.0156221857615</v>
      </c>
      <c r="I224" s="22">
        <f t="shared" si="25"/>
        <v>24495.466236503518</v>
      </c>
      <c r="J224" s="21">
        <f t="shared" si="22"/>
        <v>0</v>
      </c>
      <c r="K224" s="34"/>
      <c r="L224" s="46">
        <f>VLOOKUP(A224,'2018-19 TITLE IV-A'!$1:$1048576,2,0)</f>
        <v>10000</v>
      </c>
      <c r="M224" s="5"/>
    </row>
    <row r="225" spans="1:13" x14ac:dyDescent="0.3">
      <c r="A225" s="12" t="s">
        <v>610</v>
      </c>
      <c r="B225" s="21">
        <v>15904.460643316117</v>
      </c>
      <c r="C225" s="21">
        <v>17112.664378385161</v>
      </c>
      <c r="D225" s="22">
        <f t="shared" si="23"/>
        <v>-1208.2037350690443</v>
      </c>
      <c r="E225" s="15">
        <f t="shared" si="24"/>
        <v>-7.0602900188653006E-2</v>
      </c>
      <c r="F225" s="37"/>
      <c r="G225" s="21">
        <v>18527.811124554413</v>
      </c>
      <c r="H225" s="22">
        <f t="shared" si="21"/>
        <v>1208.2037350690443</v>
      </c>
      <c r="I225" s="22">
        <f t="shared" si="25"/>
        <v>19736.014859623458</v>
      </c>
      <c r="J225" s="21">
        <f t="shared" si="22"/>
        <v>0</v>
      </c>
      <c r="K225" s="34"/>
      <c r="L225" s="46">
        <f>VLOOKUP(A225,'2018-19 TITLE IV-A'!$1:$1048576,2,0)</f>
        <v>10000</v>
      </c>
      <c r="M225" s="5"/>
    </row>
    <row r="226" spans="1:13" x14ac:dyDescent="0.3">
      <c r="A226" s="12" t="s">
        <v>56</v>
      </c>
      <c r="B226" s="21">
        <v>17186.804822216811</v>
      </c>
      <c r="C226" s="21">
        <v>18792.536303816887</v>
      </c>
      <c r="D226" s="22">
        <f t="shared" si="23"/>
        <v>-1605.7314816000762</v>
      </c>
      <c r="E226" s="15">
        <f t="shared" si="24"/>
        <v>-8.5445171191391611E-2</v>
      </c>
      <c r="F226" s="37"/>
      <c r="G226" s="21">
        <v>18693.195840059732</v>
      </c>
      <c r="H226" s="22">
        <f t="shared" si="21"/>
        <v>1605.7314816000762</v>
      </c>
      <c r="I226" s="22">
        <f t="shared" si="25"/>
        <v>20298.927321659809</v>
      </c>
      <c r="J226" s="21">
        <f t="shared" si="22"/>
        <v>0</v>
      </c>
      <c r="K226" s="34"/>
      <c r="L226" s="46">
        <f>VLOOKUP(A226,'2018-19 TITLE IV-A'!$1:$1048576,2,0)</f>
        <v>10535</v>
      </c>
      <c r="M226" s="5"/>
    </row>
    <row r="227" spans="1:13" x14ac:dyDescent="0.3">
      <c r="A227" s="12" t="s">
        <v>57</v>
      </c>
      <c r="B227" s="21">
        <v>16687.204746240695</v>
      </c>
      <c r="C227" s="21">
        <v>18332.615377617083</v>
      </c>
      <c r="D227" s="22">
        <f t="shared" si="23"/>
        <v>-1645.4106313763878</v>
      </c>
      <c r="E227" s="15">
        <f t="shared" si="24"/>
        <v>-8.9753185646676781E-2</v>
      </c>
      <c r="F227" s="37"/>
      <c r="G227" s="21">
        <v>15075.371744570824</v>
      </c>
      <c r="H227" s="22">
        <f t="shared" si="21"/>
        <v>1645.4106313763878</v>
      </c>
      <c r="I227" s="22">
        <f t="shared" si="25"/>
        <v>16720.782375947212</v>
      </c>
      <c r="J227" s="21">
        <f t="shared" si="22"/>
        <v>0</v>
      </c>
      <c r="K227" s="34"/>
      <c r="L227" s="46">
        <f>VLOOKUP(A227,'2018-19 TITLE IV-A'!$1:$1048576,2,0)</f>
        <v>10000</v>
      </c>
      <c r="M227" s="5"/>
    </row>
    <row r="228" spans="1:13" x14ac:dyDescent="0.3">
      <c r="A228" s="12" t="s">
        <v>611</v>
      </c>
      <c r="B228" s="21">
        <v>140174.54133193588</v>
      </c>
      <c r="C228" s="21">
        <v>152638.18609374276</v>
      </c>
      <c r="D228" s="22">
        <f t="shared" si="23"/>
        <v>-12463.644761806878</v>
      </c>
      <c r="E228" s="15">
        <f t="shared" si="24"/>
        <v>-8.1654827541990938E-2</v>
      </c>
      <c r="F228" s="37"/>
      <c r="G228" s="21">
        <v>143699.88801145853</v>
      </c>
      <c r="H228" s="22">
        <f t="shared" si="21"/>
        <v>12463.644761806878</v>
      </c>
      <c r="I228" s="22">
        <f t="shared" si="25"/>
        <v>156163.53277326541</v>
      </c>
      <c r="J228" s="21">
        <f t="shared" si="22"/>
        <v>0</v>
      </c>
      <c r="K228" s="34"/>
      <c r="L228" s="46">
        <f>VLOOKUP(A228,'2018-19 TITLE IV-A'!$1:$1048576,2,0)</f>
        <v>57561</v>
      </c>
      <c r="M228" s="5"/>
    </row>
    <row r="229" spans="1:13" x14ac:dyDescent="0.3">
      <c r="A229" s="12" t="s">
        <v>612</v>
      </c>
      <c r="B229" s="21">
        <v>72689.695751140942</v>
      </c>
      <c r="C229" s="21">
        <v>79128.508252996136</v>
      </c>
      <c r="D229" s="22">
        <f t="shared" si="23"/>
        <v>-6438.8125018551946</v>
      </c>
      <c r="E229" s="15">
        <f t="shared" si="24"/>
        <v>-8.1371589633264629E-2</v>
      </c>
      <c r="F229" s="37"/>
      <c r="G229" s="21">
        <v>80505.412909111386</v>
      </c>
      <c r="H229" s="22">
        <f t="shared" si="21"/>
        <v>6438.8125018551946</v>
      </c>
      <c r="I229" s="22">
        <f t="shared" si="25"/>
        <v>86944.225410966581</v>
      </c>
      <c r="J229" s="21">
        <f t="shared" si="22"/>
        <v>0</v>
      </c>
      <c r="K229" s="34"/>
      <c r="L229" s="46">
        <f>VLOOKUP(A229,'2018-19 TITLE IV-A'!$1:$1048576,2,0)</f>
        <v>33152</v>
      </c>
      <c r="M229" s="5"/>
    </row>
    <row r="230" spans="1:13" x14ac:dyDescent="0.3">
      <c r="A230" s="12" t="s">
        <v>458</v>
      </c>
      <c r="B230" s="21">
        <v>16427.588625471686</v>
      </c>
      <c r="C230" s="21">
        <v>18080.356215776901</v>
      </c>
      <c r="D230" s="22">
        <f t="shared" si="23"/>
        <v>-1652.767590305215</v>
      </c>
      <c r="E230" s="15">
        <f t="shared" si="24"/>
        <v>-9.1412335607802486E-2</v>
      </c>
      <c r="F230" s="37"/>
      <c r="G230" s="21">
        <v>17750.061801258453</v>
      </c>
      <c r="H230" s="22">
        <f t="shared" si="21"/>
        <v>1652.767590305215</v>
      </c>
      <c r="I230" s="22">
        <f t="shared" si="25"/>
        <v>19402.829391563668</v>
      </c>
      <c r="J230" s="21">
        <f t="shared" si="22"/>
        <v>0</v>
      </c>
      <c r="K230" s="34"/>
      <c r="L230" s="46">
        <f>VLOOKUP(A230,'2018-19 TITLE IV-A'!$1:$1048576,2,0)</f>
        <v>10000</v>
      </c>
      <c r="M230" s="5"/>
    </row>
    <row r="231" spans="1:13" x14ac:dyDescent="0.3">
      <c r="A231" s="12" t="s">
        <v>613</v>
      </c>
      <c r="B231" s="21">
        <v>192758.3813874631</v>
      </c>
      <c r="C231" s="21">
        <v>213404.58707270061</v>
      </c>
      <c r="D231" s="22">
        <f t="shared" si="23"/>
        <v>-20646.20568523751</v>
      </c>
      <c r="E231" s="15">
        <f t="shared" si="24"/>
        <v>-9.674677554238309E-2</v>
      </c>
      <c r="F231" s="37"/>
      <c r="G231" s="21">
        <v>172408.90425979561</v>
      </c>
      <c r="H231" s="22">
        <f t="shared" ref="H231:H294" si="26">-D231</f>
        <v>20646.20568523751</v>
      </c>
      <c r="I231" s="22">
        <f t="shared" si="25"/>
        <v>193055.10994503312</v>
      </c>
      <c r="J231" s="21">
        <f t="shared" ref="J231:J294" si="27">D231+H231</f>
        <v>0</v>
      </c>
      <c r="K231" s="34"/>
      <c r="L231" s="46">
        <f>VLOOKUP(A231,'2018-19 TITLE IV-A'!$1:$1048576,2,0)</f>
        <v>110407</v>
      </c>
      <c r="M231" s="5"/>
    </row>
    <row r="232" spans="1:13" x14ac:dyDescent="0.3">
      <c r="A232" s="12" t="s">
        <v>58</v>
      </c>
      <c r="B232" s="21">
        <v>54668.867427862671</v>
      </c>
      <c r="C232" s="21">
        <v>59168.280958949472</v>
      </c>
      <c r="D232" s="22">
        <f t="shared" si="23"/>
        <v>-4499.4135310868005</v>
      </c>
      <c r="E232" s="15">
        <f t="shared" si="24"/>
        <v>-7.6044351097650842E-2</v>
      </c>
      <c r="F232" s="37"/>
      <c r="G232" s="21">
        <v>63350.631653344353</v>
      </c>
      <c r="H232" s="22">
        <f t="shared" si="26"/>
        <v>4499.4135310868005</v>
      </c>
      <c r="I232" s="22">
        <f t="shared" si="25"/>
        <v>67850.045184431161</v>
      </c>
      <c r="J232" s="21">
        <f t="shared" si="27"/>
        <v>0</v>
      </c>
      <c r="K232" s="34"/>
      <c r="L232" s="46">
        <f>VLOOKUP(A232,'2018-19 TITLE IV-A'!$1:$1048576,2,0)</f>
        <v>23601</v>
      </c>
      <c r="M232" s="5"/>
    </row>
    <row r="233" spans="1:13" x14ac:dyDescent="0.3">
      <c r="A233" s="12" t="s">
        <v>614</v>
      </c>
      <c r="B233" s="21">
        <v>76683.44115144547</v>
      </c>
      <c r="C233" s="21">
        <v>81528.828783194956</v>
      </c>
      <c r="D233" s="22">
        <f t="shared" si="23"/>
        <v>-4845.3876317494869</v>
      </c>
      <c r="E233" s="15">
        <f t="shared" si="24"/>
        <v>-5.9431586397917679E-2</v>
      </c>
      <c r="F233" s="37"/>
      <c r="G233" s="21">
        <v>76186.464984698934</v>
      </c>
      <c r="H233" s="22">
        <f t="shared" si="26"/>
        <v>4845.3876317494869</v>
      </c>
      <c r="I233" s="22">
        <f t="shared" si="25"/>
        <v>81031.852616448421</v>
      </c>
      <c r="J233" s="21">
        <f t="shared" si="27"/>
        <v>0</v>
      </c>
      <c r="K233" s="34"/>
      <c r="L233" s="46">
        <f>VLOOKUP(A233,'2018-19 TITLE IV-A'!$1:$1048576,2,0)</f>
        <v>20422</v>
      </c>
      <c r="M233" s="5"/>
    </row>
    <row r="234" spans="1:13" x14ac:dyDescent="0.3">
      <c r="A234" s="12" t="s">
        <v>615</v>
      </c>
      <c r="B234" s="21">
        <v>77836.500418020471</v>
      </c>
      <c r="C234" s="21">
        <v>85303.455605643336</v>
      </c>
      <c r="D234" s="22">
        <f t="shared" si="23"/>
        <v>-7466.9551876228652</v>
      </c>
      <c r="E234" s="15">
        <f t="shared" si="24"/>
        <v>-8.7534029361512555E-2</v>
      </c>
      <c r="F234" s="37"/>
      <c r="G234" s="21">
        <v>92386.083858849015</v>
      </c>
      <c r="H234" s="22">
        <f t="shared" si="26"/>
        <v>7466.9551876228652</v>
      </c>
      <c r="I234" s="22">
        <f t="shared" si="25"/>
        <v>99853.03904647188</v>
      </c>
      <c r="J234" s="21">
        <f t="shared" si="27"/>
        <v>0</v>
      </c>
      <c r="K234" s="34"/>
      <c r="L234" s="46">
        <f>VLOOKUP(A234,'2018-19 TITLE IV-A'!$1:$1048576,2,0)</f>
        <v>42451</v>
      </c>
      <c r="M234" s="5"/>
    </row>
    <row r="235" spans="1:13" x14ac:dyDescent="0.3">
      <c r="A235" s="12" t="s">
        <v>616</v>
      </c>
      <c r="B235" s="21">
        <v>78827.242938310708</v>
      </c>
      <c r="C235" s="21">
        <v>86853.11862228738</v>
      </c>
      <c r="D235" s="22">
        <f t="shared" si="23"/>
        <v>-8025.875683976672</v>
      </c>
      <c r="E235" s="15">
        <f t="shared" si="24"/>
        <v>-9.2407455383152537E-2</v>
      </c>
      <c r="F235" s="37"/>
      <c r="G235" s="21">
        <v>70642.298852447231</v>
      </c>
      <c r="H235" s="22">
        <f t="shared" si="26"/>
        <v>8025.875683976672</v>
      </c>
      <c r="I235" s="22">
        <f t="shared" si="25"/>
        <v>78668.174536423903</v>
      </c>
      <c r="J235" s="21">
        <f t="shared" si="27"/>
        <v>0</v>
      </c>
      <c r="K235" s="34"/>
      <c r="L235" s="46">
        <f>VLOOKUP(A235,'2018-19 TITLE IV-A'!$1:$1048576,2,0)</f>
        <v>39234</v>
      </c>
      <c r="M235" s="5"/>
    </row>
    <row r="236" spans="1:13" x14ac:dyDescent="0.3">
      <c r="A236" s="12" t="s">
        <v>617</v>
      </c>
      <c r="B236" s="21">
        <v>93038.42668688597</v>
      </c>
      <c r="C236" s="21">
        <v>99742.811843342337</v>
      </c>
      <c r="D236" s="22">
        <f t="shared" si="23"/>
        <v>-6704.3851564563665</v>
      </c>
      <c r="E236" s="15">
        <f t="shared" si="24"/>
        <v>-6.7216725020609824E-2</v>
      </c>
      <c r="F236" s="37"/>
      <c r="G236" s="21">
        <v>97893.987354144789</v>
      </c>
      <c r="H236" s="22">
        <f t="shared" si="26"/>
        <v>6704.3851564563665</v>
      </c>
      <c r="I236" s="22">
        <f t="shared" si="25"/>
        <v>104598.37251060116</v>
      </c>
      <c r="J236" s="21">
        <f t="shared" si="27"/>
        <v>0</v>
      </c>
      <c r="K236" s="34"/>
      <c r="L236" s="46">
        <f>VLOOKUP(A236,'2018-19 TITLE IV-A'!$1:$1048576,2,0)</f>
        <v>27367</v>
      </c>
      <c r="M236" s="5"/>
    </row>
    <row r="237" spans="1:13" x14ac:dyDescent="0.3">
      <c r="A237" s="12" t="s">
        <v>618</v>
      </c>
      <c r="B237" s="21">
        <v>55615.947648564841</v>
      </c>
      <c r="C237" s="21">
        <v>60956.256186039478</v>
      </c>
      <c r="D237" s="22">
        <f t="shared" si="23"/>
        <v>-5340.308537474637</v>
      </c>
      <c r="E237" s="15">
        <f t="shared" si="24"/>
        <v>-8.7608866941826791E-2</v>
      </c>
      <c r="F237" s="37"/>
      <c r="G237" s="21">
        <v>49154.952389042897</v>
      </c>
      <c r="H237" s="22">
        <f t="shared" si="26"/>
        <v>5340.308537474637</v>
      </c>
      <c r="I237" s="22">
        <f t="shared" si="25"/>
        <v>54495.260926517534</v>
      </c>
      <c r="J237" s="21">
        <f t="shared" si="27"/>
        <v>0</v>
      </c>
      <c r="K237" s="34"/>
      <c r="L237" s="46">
        <f>VLOOKUP(A237,'2018-19 TITLE IV-A'!$1:$1048576,2,0)</f>
        <v>24577</v>
      </c>
      <c r="M237" s="5"/>
    </row>
    <row r="238" spans="1:13" x14ac:dyDescent="0.3">
      <c r="A238" s="12" t="s">
        <v>916</v>
      </c>
      <c r="B238" s="21">
        <v>149268.35297181539</v>
      </c>
      <c r="C238" s="21">
        <v>157161.15431057994</v>
      </c>
      <c r="D238" s="22">
        <f t="shared" si="23"/>
        <v>-7892.8013387645478</v>
      </c>
      <c r="E238" s="15">
        <f t="shared" si="24"/>
        <v>-5.0221070043599214E-2</v>
      </c>
      <c r="F238" s="37"/>
      <c r="G238" s="21">
        <v>158754.40343670908</v>
      </c>
      <c r="H238" s="22">
        <f t="shared" si="26"/>
        <v>7892.8013387645478</v>
      </c>
      <c r="I238" s="22">
        <f t="shared" si="25"/>
        <v>166647.20477547363</v>
      </c>
      <c r="J238" s="21">
        <f t="shared" si="27"/>
        <v>0</v>
      </c>
      <c r="K238" s="34"/>
      <c r="L238" s="46">
        <f>VLOOKUP(A238,'2018-19 TITLE IV-A'!$1:$1048576,2,0)</f>
        <v>38483</v>
      </c>
      <c r="M238" s="5"/>
    </row>
    <row r="239" spans="1:13" x14ac:dyDescent="0.3">
      <c r="A239" s="12" t="s">
        <v>619</v>
      </c>
      <c r="B239" s="21">
        <v>442162.99281953514</v>
      </c>
      <c r="C239" s="21">
        <v>480344.40030531044</v>
      </c>
      <c r="D239" s="22">
        <f t="shared" si="23"/>
        <v>-38181.4074857753</v>
      </c>
      <c r="E239" s="15">
        <f t="shared" si="24"/>
        <v>-7.9487566549140354E-2</v>
      </c>
      <c r="F239" s="37"/>
      <c r="G239" s="21">
        <v>467623.01394914062</v>
      </c>
      <c r="H239" s="22">
        <f t="shared" si="26"/>
        <v>38181.4074857753</v>
      </c>
      <c r="I239" s="22">
        <f t="shared" si="25"/>
        <v>505804.42143491592</v>
      </c>
      <c r="J239" s="21">
        <f t="shared" si="27"/>
        <v>0</v>
      </c>
      <c r="K239" s="34"/>
      <c r="L239" s="46">
        <f>VLOOKUP(A239,'2018-19 TITLE IV-A'!$1:$1048576,2,0)</f>
        <v>184180</v>
      </c>
      <c r="M239" s="5"/>
    </row>
    <row r="240" spans="1:13" x14ac:dyDescent="0.3">
      <c r="A240" s="12" t="s">
        <v>917</v>
      </c>
      <c r="B240" s="21">
        <v>12133.086404149604</v>
      </c>
      <c r="C240" s="21">
        <v>13218.468637119127</v>
      </c>
      <c r="D240" s="22">
        <f t="shared" si="23"/>
        <v>-1085.3822329695231</v>
      </c>
      <c r="E240" s="15">
        <f t="shared" si="24"/>
        <v>-8.2111041964545994E-2</v>
      </c>
      <c r="F240" s="37"/>
      <c r="G240" s="21">
        <v>12785.59228835358</v>
      </c>
      <c r="H240" s="22">
        <f t="shared" si="26"/>
        <v>1085.3822329695231</v>
      </c>
      <c r="I240" s="22">
        <f t="shared" si="25"/>
        <v>13870.974521323104</v>
      </c>
      <c r="J240" s="21">
        <f t="shared" si="27"/>
        <v>0</v>
      </c>
      <c r="K240" s="34"/>
      <c r="L240" s="46">
        <f>VLOOKUP(A240,'2018-19 TITLE IV-A'!$1:$1048576,2,0)</f>
        <v>10000</v>
      </c>
      <c r="M240" s="5"/>
    </row>
    <row r="241" spans="1:13" x14ac:dyDescent="0.3">
      <c r="A241" s="12" t="s">
        <v>620</v>
      </c>
      <c r="B241" s="21">
        <v>71169.223065945756</v>
      </c>
      <c r="C241" s="21">
        <v>76349.522657807218</v>
      </c>
      <c r="D241" s="22">
        <f t="shared" si="23"/>
        <v>-5180.2995918614615</v>
      </c>
      <c r="E241" s="15">
        <f t="shared" si="24"/>
        <v>-6.7849796718169042E-2</v>
      </c>
      <c r="F241" s="37"/>
      <c r="G241" s="21">
        <v>69053.62664546314</v>
      </c>
      <c r="H241" s="22">
        <f t="shared" si="26"/>
        <v>5180.2995918614615</v>
      </c>
      <c r="I241" s="22">
        <f t="shared" si="25"/>
        <v>74233.926237324602</v>
      </c>
      <c r="J241" s="21">
        <f t="shared" si="27"/>
        <v>0</v>
      </c>
      <c r="K241" s="34"/>
      <c r="L241" s="46">
        <f>VLOOKUP(A241,'2018-19 TITLE IV-A'!$1:$1048576,2,0)</f>
        <v>21307</v>
      </c>
      <c r="M241" s="5"/>
    </row>
    <row r="242" spans="1:13" x14ac:dyDescent="0.3">
      <c r="A242" s="12" t="s">
        <v>431</v>
      </c>
      <c r="B242" s="21">
        <v>6908.265762975203</v>
      </c>
      <c r="C242" s="21">
        <v>7580.2336739588181</v>
      </c>
      <c r="D242" s="22">
        <f t="shared" si="23"/>
        <v>-671.96791098361518</v>
      </c>
      <c r="E242" s="15">
        <f t="shared" si="24"/>
        <v>-8.8647387387554843E-2</v>
      </c>
      <c r="F242" s="37"/>
      <c r="G242" s="21">
        <v>6759.2504156309724</v>
      </c>
      <c r="H242" s="22">
        <f t="shared" si="26"/>
        <v>671.96791098361518</v>
      </c>
      <c r="I242" s="22">
        <f t="shared" si="25"/>
        <v>7431.2183266145876</v>
      </c>
      <c r="J242" s="21">
        <f t="shared" si="27"/>
        <v>0</v>
      </c>
      <c r="K242" s="34"/>
      <c r="L242" s="46">
        <f>VLOOKUP(A242,'2018-19 TITLE IV-A'!$1:$1048576,2,0)</f>
        <v>10000</v>
      </c>
      <c r="M242" s="5"/>
    </row>
    <row r="243" spans="1:13" x14ac:dyDescent="0.3">
      <c r="A243" s="12" t="s">
        <v>432</v>
      </c>
      <c r="B243" s="21">
        <v>10136.377626577549</v>
      </c>
      <c r="C243" s="21">
        <v>11252.820699471024</v>
      </c>
      <c r="D243" s="22">
        <f t="shared" si="23"/>
        <v>-1116.4430728934749</v>
      </c>
      <c r="E243" s="15">
        <f t="shared" si="24"/>
        <v>-9.9214508318430483E-2</v>
      </c>
      <c r="F243" s="37"/>
      <c r="G243" s="21">
        <v>10569.638148201149</v>
      </c>
      <c r="H243" s="22">
        <f t="shared" si="26"/>
        <v>1116.4430728934749</v>
      </c>
      <c r="I243" s="22">
        <f t="shared" si="25"/>
        <v>11686.081221094624</v>
      </c>
      <c r="J243" s="21">
        <f t="shared" si="27"/>
        <v>0</v>
      </c>
      <c r="K243" s="34"/>
      <c r="L243" s="46">
        <f>VLOOKUP(A243,'2018-19 TITLE IV-A'!$1:$1048576,2,0)</f>
        <v>10000</v>
      </c>
      <c r="M243" s="5"/>
    </row>
    <row r="244" spans="1:13" x14ac:dyDescent="0.3">
      <c r="A244" s="12" t="s">
        <v>433</v>
      </c>
      <c r="B244" s="21">
        <v>4724.8822599318073</v>
      </c>
      <c r="C244" s="21">
        <v>5203.5068835302809</v>
      </c>
      <c r="D244" s="22">
        <f t="shared" si="23"/>
        <v>-478.62462359847359</v>
      </c>
      <c r="E244" s="15">
        <f t="shared" si="24"/>
        <v>-9.1981164685950079E-2</v>
      </c>
      <c r="F244" s="37"/>
      <c r="G244" s="21">
        <v>5064.895954033228</v>
      </c>
      <c r="H244" s="22">
        <f t="shared" si="26"/>
        <v>478.62462359847359</v>
      </c>
      <c r="I244" s="22">
        <f t="shared" si="25"/>
        <v>5543.5205776317016</v>
      </c>
      <c r="J244" s="21">
        <f t="shared" si="27"/>
        <v>0</v>
      </c>
      <c r="K244" s="34"/>
      <c r="L244" s="46">
        <f>VLOOKUP(A244,'2018-19 TITLE IV-A'!$1:$1048576,2,0)</f>
        <v>10000</v>
      </c>
      <c r="M244" s="5"/>
    </row>
    <row r="245" spans="1:13" x14ac:dyDescent="0.3">
      <c r="A245" s="12" t="s">
        <v>621</v>
      </c>
      <c r="B245" s="21">
        <v>60784.076007338677</v>
      </c>
      <c r="C245" s="21">
        <v>67049.836703318375</v>
      </c>
      <c r="D245" s="22">
        <f t="shared" si="23"/>
        <v>-6265.7606959796976</v>
      </c>
      <c r="E245" s="15">
        <f t="shared" si="24"/>
        <v>-9.3449305830592744E-2</v>
      </c>
      <c r="F245" s="37"/>
      <c r="G245" s="21">
        <v>56400.623214733372</v>
      </c>
      <c r="H245" s="22">
        <f t="shared" si="26"/>
        <v>6265.7606959796976</v>
      </c>
      <c r="I245" s="22">
        <f t="shared" si="25"/>
        <v>62666.38391071307</v>
      </c>
      <c r="J245" s="21">
        <f t="shared" si="27"/>
        <v>0</v>
      </c>
      <c r="K245" s="34"/>
      <c r="L245" s="46">
        <f>VLOOKUP(A245,'2018-19 TITLE IV-A'!$1:$1048576,2,0)</f>
        <v>33933</v>
      </c>
      <c r="M245" s="5"/>
    </row>
    <row r="246" spans="1:13" x14ac:dyDescent="0.3">
      <c r="A246" s="12" t="s">
        <v>918</v>
      </c>
      <c r="B246" s="21">
        <v>19679.054012567216</v>
      </c>
      <c r="C246" s="21">
        <v>21520.419326502117</v>
      </c>
      <c r="D246" s="22">
        <f t="shared" si="23"/>
        <v>-1841.3653139349008</v>
      </c>
      <c r="E246" s="15">
        <f t="shared" si="24"/>
        <v>-8.5563635447720277E-2</v>
      </c>
      <c r="F246" s="37"/>
      <c r="G246" s="21">
        <v>19801.281246982024</v>
      </c>
      <c r="H246" s="22">
        <f t="shared" si="26"/>
        <v>1841.3653139349008</v>
      </c>
      <c r="I246" s="22">
        <f t="shared" si="25"/>
        <v>21642.646560916924</v>
      </c>
      <c r="J246" s="21">
        <f t="shared" si="27"/>
        <v>0</v>
      </c>
      <c r="K246" s="34"/>
      <c r="L246" s="46">
        <f>VLOOKUP(A246,'2018-19 TITLE IV-A'!$1:$1048576,2,0)</f>
        <v>10000</v>
      </c>
      <c r="M246" s="5"/>
    </row>
    <row r="247" spans="1:13" x14ac:dyDescent="0.3">
      <c r="A247" s="12" t="s">
        <v>622</v>
      </c>
      <c r="B247" s="21">
        <v>46408.535220773694</v>
      </c>
      <c r="C247" s="21">
        <v>50580.554257350108</v>
      </c>
      <c r="D247" s="22">
        <f t="shared" si="23"/>
        <v>-4172.0190365764138</v>
      </c>
      <c r="E247" s="15">
        <f t="shared" si="24"/>
        <v>-8.2482667456538539E-2</v>
      </c>
      <c r="F247" s="37"/>
      <c r="G247" s="21">
        <v>42999.777336027124</v>
      </c>
      <c r="H247" s="22">
        <f t="shared" si="26"/>
        <v>4172.0190365764138</v>
      </c>
      <c r="I247" s="22">
        <f t="shared" si="25"/>
        <v>47171.796372603538</v>
      </c>
      <c r="J247" s="21">
        <f t="shared" si="27"/>
        <v>0</v>
      </c>
      <c r="K247" s="34"/>
      <c r="L247" s="46">
        <f>VLOOKUP(A247,'2018-19 TITLE IV-A'!$1:$1048576,2,0)</f>
        <v>19556</v>
      </c>
      <c r="M247" s="5"/>
    </row>
    <row r="248" spans="1:13" x14ac:dyDescent="0.3">
      <c r="A248" s="12" t="s">
        <v>623</v>
      </c>
      <c r="B248" s="21">
        <v>29426.171380571461</v>
      </c>
      <c r="C248" s="21">
        <v>31629.363610664175</v>
      </c>
      <c r="D248" s="22">
        <f t="shared" si="23"/>
        <v>-2203.1922300927145</v>
      </c>
      <c r="E248" s="15">
        <f t="shared" si="24"/>
        <v>-6.9656546278088372E-2</v>
      </c>
      <c r="F248" s="37"/>
      <c r="G248" s="21">
        <v>26897.929173825905</v>
      </c>
      <c r="H248" s="22">
        <f t="shared" si="26"/>
        <v>2203.1922300927145</v>
      </c>
      <c r="I248" s="22">
        <f t="shared" si="25"/>
        <v>29101.12140391862</v>
      </c>
      <c r="J248" s="21">
        <f t="shared" si="27"/>
        <v>0</v>
      </c>
      <c r="K248" s="34"/>
      <c r="L248" s="46">
        <f>VLOOKUP(A248,'2018-19 TITLE IV-A'!$1:$1048576,2,0)</f>
        <v>10363</v>
      </c>
      <c r="M248" s="5"/>
    </row>
    <row r="249" spans="1:13" x14ac:dyDescent="0.3">
      <c r="A249" s="12" t="s">
        <v>59</v>
      </c>
      <c r="B249" s="21">
        <v>20256.331757571723</v>
      </c>
      <c r="C249" s="21">
        <v>21468.820709784806</v>
      </c>
      <c r="D249" s="22">
        <f t="shared" si="23"/>
        <v>-1212.4889522130834</v>
      </c>
      <c r="E249" s="15">
        <f t="shared" si="24"/>
        <v>-5.6476737525711806E-2</v>
      </c>
      <c r="F249" s="37"/>
      <c r="G249" s="21">
        <v>19460.778079514927</v>
      </c>
      <c r="H249" s="22">
        <f t="shared" si="26"/>
        <v>1212.4889522130834</v>
      </c>
      <c r="I249" s="22">
        <f t="shared" si="25"/>
        <v>20673.26703172801</v>
      </c>
      <c r="J249" s="21">
        <f t="shared" si="27"/>
        <v>0</v>
      </c>
      <c r="K249" s="34"/>
      <c r="L249" s="46">
        <f>VLOOKUP(A249,'2018-19 TITLE IV-A'!$1:$1048576,2,0)</f>
        <v>10000</v>
      </c>
      <c r="M249" s="5"/>
    </row>
    <row r="250" spans="1:13" x14ac:dyDescent="0.3">
      <c r="A250" s="12" t="s">
        <v>624</v>
      </c>
      <c r="B250" s="21">
        <v>32912.207838610419</v>
      </c>
      <c r="C250" s="21">
        <v>35680.174030865448</v>
      </c>
      <c r="D250" s="22">
        <f t="shared" si="23"/>
        <v>-2767.9661922550295</v>
      </c>
      <c r="E250" s="15">
        <f t="shared" si="24"/>
        <v>-7.7577149423670888E-2</v>
      </c>
      <c r="F250" s="37"/>
      <c r="G250" s="21">
        <v>37129.303116045528</v>
      </c>
      <c r="H250" s="22">
        <f t="shared" si="26"/>
        <v>2767.9661922550295</v>
      </c>
      <c r="I250" s="22">
        <f t="shared" si="25"/>
        <v>39897.269308300558</v>
      </c>
      <c r="J250" s="21">
        <f t="shared" si="27"/>
        <v>0</v>
      </c>
      <c r="K250" s="34"/>
      <c r="L250" s="46">
        <f>VLOOKUP(A250,'2018-19 TITLE IV-A'!$1:$1048576,2,0)</f>
        <v>14015</v>
      </c>
      <c r="M250" s="5"/>
    </row>
    <row r="251" spans="1:13" x14ac:dyDescent="0.3">
      <c r="A251" s="12" t="s">
        <v>625</v>
      </c>
      <c r="B251" s="21">
        <v>97972.977970303706</v>
      </c>
      <c r="C251" s="21">
        <v>102138.50151438062</v>
      </c>
      <c r="D251" s="22">
        <f t="shared" si="23"/>
        <v>-4165.5235440769175</v>
      </c>
      <c r="E251" s="15">
        <f t="shared" si="24"/>
        <v>-4.0783088476096685E-2</v>
      </c>
      <c r="F251" s="37"/>
      <c r="G251" s="21">
        <v>97465.663884877416</v>
      </c>
      <c r="H251" s="22">
        <f t="shared" si="26"/>
        <v>4165.5235440769175</v>
      </c>
      <c r="I251" s="22">
        <f t="shared" si="25"/>
        <v>101631.18742895433</v>
      </c>
      <c r="J251" s="21">
        <f t="shared" si="27"/>
        <v>0</v>
      </c>
      <c r="K251" s="34"/>
      <c r="L251" s="46">
        <f>VLOOKUP(A251,'2018-19 TITLE IV-A'!$1:$1048576,2,0)</f>
        <v>22095</v>
      </c>
      <c r="M251" s="5"/>
    </row>
    <row r="252" spans="1:13" x14ac:dyDescent="0.3">
      <c r="A252" s="12" t="s">
        <v>60</v>
      </c>
      <c r="B252" s="21">
        <v>30010.902301544585</v>
      </c>
      <c r="C252" s="21">
        <v>32529.30486793938</v>
      </c>
      <c r="D252" s="22">
        <f t="shared" si="23"/>
        <v>-2518.4025663947941</v>
      </c>
      <c r="E252" s="15">
        <f t="shared" si="24"/>
        <v>-7.7419501480860409E-2</v>
      </c>
      <c r="F252" s="37"/>
      <c r="G252" s="21">
        <v>31588.081611229514</v>
      </c>
      <c r="H252" s="22">
        <f t="shared" si="26"/>
        <v>2518.4025663947941</v>
      </c>
      <c r="I252" s="22">
        <f t="shared" si="25"/>
        <v>34106.484177624312</v>
      </c>
      <c r="J252" s="21">
        <f t="shared" si="27"/>
        <v>0</v>
      </c>
      <c r="K252" s="34"/>
      <c r="L252" s="46">
        <f>VLOOKUP(A252,'2018-19 TITLE IV-A'!$1:$1048576,2,0)</f>
        <v>12368</v>
      </c>
      <c r="M252" s="5"/>
    </row>
    <row r="253" spans="1:13" x14ac:dyDescent="0.3">
      <c r="A253" s="12" t="s">
        <v>626</v>
      </c>
      <c r="B253" s="21">
        <v>16019.711117135917</v>
      </c>
      <c r="C253" s="21">
        <v>16816.303863278041</v>
      </c>
      <c r="D253" s="22">
        <f t="shared" si="23"/>
        <v>-796.59274614212336</v>
      </c>
      <c r="E253" s="15">
        <f t="shared" si="24"/>
        <v>-4.7370263561997805E-2</v>
      </c>
      <c r="F253" s="37"/>
      <c r="G253" s="21">
        <v>15953.041937046781</v>
      </c>
      <c r="H253" s="22">
        <f t="shared" si="26"/>
        <v>796.59274614212336</v>
      </c>
      <c r="I253" s="22">
        <f t="shared" si="25"/>
        <v>16749.634683188902</v>
      </c>
      <c r="J253" s="21">
        <f t="shared" si="27"/>
        <v>0</v>
      </c>
      <c r="K253" s="34"/>
      <c r="L253" s="46">
        <f>VLOOKUP(A253,'2018-19 TITLE IV-A'!$1:$1048576,2,0)</f>
        <v>10000</v>
      </c>
      <c r="M253" s="5"/>
    </row>
    <row r="254" spans="1:13" x14ac:dyDescent="0.3">
      <c r="A254" s="12" t="s">
        <v>61</v>
      </c>
      <c r="B254" s="21">
        <v>175758.0036872889</v>
      </c>
      <c r="C254" s="21">
        <v>183742.35730599199</v>
      </c>
      <c r="D254" s="22">
        <f t="shared" si="23"/>
        <v>-7984.3536187030841</v>
      </c>
      <c r="E254" s="15">
        <f t="shared" si="24"/>
        <v>-4.345407197212825E-2</v>
      </c>
      <c r="F254" s="37"/>
      <c r="G254" s="21">
        <v>173887.72767294396</v>
      </c>
      <c r="H254" s="22">
        <f t="shared" si="26"/>
        <v>7984.3536187030841</v>
      </c>
      <c r="I254" s="22">
        <f t="shared" si="25"/>
        <v>181872.08129164705</v>
      </c>
      <c r="J254" s="21">
        <f t="shared" si="27"/>
        <v>0</v>
      </c>
      <c r="K254" s="34"/>
      <c r="L254" s="46">
        <f>VLOOKUP(A254,'2018-19 TITLE IV-A'!$1:$1048576,2,0)</f>
        <v>38042</v>
      </c>
      <c r="M254" s="5"/>
    </row>
    <row r="255" spans="1:13" x14ac:dyDescent="0.3">
      <c r="A255" s="12" t="s">
        <v>627</v>
      </c>
      <c r="B255" s="21">
        <v>86724.866620192042</v>
      </c>
      <c r="C255" s="21">
        <v>91566.439203586502</v>
      </c>
      <c r="D255" s="22">
        <f t="shared" si="23"/>
        <v>-4841.5725833944598</v>
      </c>
      <c r="E255" s="15">
        <f t="shared" si="24"/>
        <v>-5.2874968443731074E-2</v>
      </c>
      <c r="F255" s="37"/>
      <c r="G255" s="21">
        <v>78464.271742974146</v>
      </c>
      <c r="H255" s="22">
        <f t="shared" si="26"/>
        <v>4841.5725833944598</v>
      </c>
      <c r="I255" s="22">
        <f t="shared" si="25"/>
        <v>83305.844326368606</v>
      </c>
      <c r="J255" s="21">
        <f t="shared" si="27"/>
        <v>0</v>
      </c>
      <c r="K255" s="34"/>
      <c r="L255" s="46">
        <f>VLOOKUP(A255,'2018-19 TITLE IV-A'!$1:$1048576,2,0)</f>
        <v>21823</v>
      </c>
      <c r="M255" s="5"/>
    </row>
    <row r="256" spans="1:13" x14ac:dyDescent="0.3">
      <c r="A256" s="12" t="s">
        <v>628</v>
      </c>
      <c r="B256" s="21">
        <v>17090.673826006165</v>
      </c>
      <c r="C256" s="21">
        <v>18418.392236995431</v>
      </c>
      <c r="D256" s="22">
        <f t="shared" si="23"/>
        <v>-1327.718410989266</v>
      </c>
      <c r="E256" s="15">
        <f t="shared" si="24"/>
        <v>-7.2086553153233091E-2</v>
      </c>
      <c r="F256" s="37"/>
      <c r="G256" s="21">
        <v>14241.097841201445</v>
      </c>
      <c r="H256" s="22">
        <f t="shared" si="26"/>
        <v>1327.718410989266</v>
      </c>
      <c r="I256" s="22">
        <f t="shared" si="25"/>
        <v>15568.816252190711</v>
      </c>
      <c r="J256" s="21">
        <f t="shared" si="27"/>
        <v>0</v>
      </c>
      <c r="K256" s="34"/>
      <c r="L256" s="46">
        <f>VLOOKUP(A256,'2018-19 TITLE IV-A'!$1:$1048576,2,0)</f>
        <v>10000</v>
      </c>
      <c r="M256" s="5"/>
    </row>
    <row r="257" spans="1:13" x14ac:dyDescent="0.3">
      <c r="A257" s="12" t="s">
        <v>629</v>
      </c>
      <c r="B257" s="21">
        <v>14832.995706599178</v>
      </c>
      <c r="C257" s="21">
        <v>16301.256523786245</v>
      </c>
      <c r="D257" s="22">
        <f t="shared" si="23"/>
        <v>-1468.260817187067</v>
      </c>
      <c r="E257" s="15">
        <f t="shared" si="24"/>
        <v>-9.0070407458752055E-2</v>
      </c>
      <c r="F257" s="37"/>
      <c r="G257" s="21">
        <v>15606.777384146022</v>
      </c>
      <c r="H257" s="22">
        <f t="shared" si="26"/>
        <v>1468.260817187067</v>
      </c>
      <c r="I257" s="22">
        <f t="shared" si="25"/>
        <v>17075.038201333089</v>
      </c>
      <c r="J257" s="21">
        <f t="shared" si="27"/>
        <v>0</v>
      </c>
      <c r="K257" s="34"/>
      <c r="L257" s="46">
        <f>VLOOKUP(A257,'2018-19 TITLE IV-A'!$1:$1048576,2,0)</f>
        <v>10000</v>
      </c>
      <c r="M257" s="5"/>
    </row>
    <row r="258" spans="1:13" x14ac:dyDescent="0.3">
      <c r="A258" s="12" t="s">
        <v>630</v>
      </c>
      <c r="B258" s="21">
        <v>21692.688513569337</v>
      </c>
      <c r="C258" s="21">
        <v>23732.207434189</v>
      </c>
      <c r="D258" s="22">
        <f t="shared" si="23"/>
        <v>-2039.5189206196628</v>
      </c>
      <c r="E258" s="15">
        <f t="shared" si="24"/>
        <v>-8.5938862883926159E-2</v>
      </c>
      <c r="F258" s="37"/>
      <c r="G258" s="21">
        <v>22759.660992807127</v>
      </c>
      <c r="H258" s="22">
        <f t="shared" si="26"/>
        <v>2039.5189206196628</v>
      </c>
      <c r="I258" s="22">
        <f t="shared" si="25"/>
        <v>24799.179913426789</v>
      </c>
      <c r="J258" s="21">
        <f t="shared" si="27"/>
        <v>0</v>
      </c>
      <c r="K258" s="34"/>
      <c r="L258" s="46">
        <f>VLOOKUP(A258,'2018-19 TITLE IV-A'!$1:$1048576,2,0)</f>
        <v>10000</v>
      </c>
      <c r="M258" s="5"/>
    </row>
    <row r="259" spans="1:13" x14ac:dyDescent="0.3">
      <c r="A259" s="12" t="s">
        <v>919</v>
      </c>
      <c r="B259" s="21">
        <v>62624.567993528661</v>
      </c>
      <c r="C259" s="21">
        <v>67842.832095433754</v>
      </c>
      <c r="D259" s="22">
        <f t="shared" ref="D259:D322" si="28">B259-C259</f>
        <v>-5218.2641019050934</v>
      </c>
      <c r="E259" s="15">
        <f t="shared" ref="E259:E322" si="29">(B259/C259)-1</f>
        <v>-7.6916955568196443E-2</v>
      </c>
      <c r="F259" s="37"/>
      <c r="G259" s="21">
        <v>62507.201810030921</v>
      </c>
      <c r="H259" s="22">
        <f t="shared" si="26"/>
        <v>5218.2641019050934</v>
      </c>
      <c r="I259" s="22">
        <f t="shared" ref="I259:I322" si="30">G259+H259</f>
        <v>67725.465911936015</v>
      </c>
      <c r="J259" s="21">
        <f t="shared" si="27"/>
        <v>0</v>
      </c>
      <c r="K259" s="34"/>
      <c r="L259" s="46">
        <f>VLOOKUP(A259,'2018-19 TITLE IV-A'!$1:$1048576,2,0)</f>
        <v>20201</v>
      </c>
      <c r="M259" s="5"/>
    </row>
    <row r="260" spans="1:13" x14ac:dyDescent="0.3">
      <c r="A260" s="12" t="s">
        <v>631</v>
      </c>
      <c r="B260" s="21">
        <v>21671.02651640855</v>
      </c>
      <c r="C260" s="21">
        <v>23838.767116127099</v>
      </c>
      <c r="D260" s="22">
        <f t="shared" si="28"/>
        <v>-2167.7405997185488</v>
      </c>
      <c r="E260" s="15">
        <f t="shared" si="29"/>
        <v>-9.0933419046325459E-2</v>
      </c>
      <c r="F260" s="37"/>
      <c r="G260" s="21">
        <v>21157.010379777988</v>
      </c>
      <c r="H260" s="22">
        <f t="shared" si="26"/>
        <v>2167.7405997185488</v>
      </c>
      <c r="I260" s="22">
        <f t="shared" si="30"/>
        <v>23324.750979496537</v>
      </c>
      <c r="J260" s="21">
        <f t="shared" si="27"/>
        <v>0</v>
      </c>
      <c r="K260" s="34"/>
      <c r="L260" s="46">
        <f>VLOOKUP(A260,'2018-19 TITLE IV-A'!$1:$1048576,2,0)</f>
        <v>10609</v>
      </c>
      <c r="M260" s="5"/>
    </row>
    <row r="261" spans="1:13" x14ac:dyDescent="0.3">
      <c r="A261" s="12" t="s">
        <v>632</v>
      </c>
      <c r="B261" s="21">
        <v>78977.021469523592</v>
      </c>
      <c r="C261" s="21">
        <v>86998.652754118259</v>
      </c>
      <c r="D261" s="22">
        <f t="shared" si="28"/>
        <v>-8021.6312845946668</v>
      </c>
      <c r="E261" s="15">
        <f t="shared" si="29"/>
        <v>-9.2204086277818176E-2</v>
      </c>
      <c r="F261" s="37"/>
      <c r="G261" s="21">
        <v>82540.55943643245</v>
      </c>
      <c r="H261" s="22">
        <f t="shared" si="26"/>
        <v>8021.6312845946668</v>
      </c>
      <c r="I261" s="22">
        <f t="shared" si="30"/>
        <v>90562.190721027117</v>
      </c>
      <c r="J261" s="21">
        <f t="shared" si="27"/>
        <v>0</v>
      </c>
      <c r="K261" s="34"/>
      <c r="L261" s="46">
        <f>VLOOKUP(A261,'2018-19 TITLE IV-A'!$1:$1048576,2,0)</f>
        <v>39717</v>
      </c>
      <c r="M261" s="5"/>
    </row>
    <row r="262" spans="1:13" x14ac:dyDescent="0.3">
      <c r="A262" s="12" t="s">
        <v>633</v>
      </c>
      <c r="B262" s="21">
        <v>58564.954228204369</v>
      </c>
      <c r="C262" s="21">
        <v>60554.93398262703</v>
      </c>
      <c r="D262" s="22">
        <f t="shared" si="28"/>
        <v>-1989.9797544226603</v>
      </c>
      <c r="E262" s="15">
        <f t="shared" si="29"/>
        <v>-3.286238830668331E-2</v>
      </c>
      <c r="F262" s="37"/>
      <c r="G262" s="21">
        <v>58809.918882481237</v>
      </c>
      <c r="H262" s="22">
        <f t="shared" si="26"/>
        <v>1989.9797544226603</v>
      </c>
      <c r="I262" s="22">
        <f t="shared" si="30"/>
        <v>60799.898636903898</v>
      </c>
      <c r="J262" s="21">
        <f t="shared" si="27"/>
        <v>0</v>
      </c>
      <c r="K262" s="34"/>
      <c r="L262" s="46">
        <f>VLOOKUP(A262,'2018-19 TITLE IV-A'!$1:$1048576,2,0)</f>
        <v>10000</v>
      </c>
      <c r="M262" s="5"/>
    </row>
    <row r="263" spans="1:13" x14ac:dyDescent="0.3">
      <c r="A263" s="12" t="s">
        <v>634</v>
      </c>
      <c r="B263" s="21">
        <v>50855.696798126781</v>
      </c>
      <c r="C263" s="21">
        <v>56126.728021259449</v>
      </c>
      <c r="D263" s="22">
        <f t="shared" si="28"/>
        <v>-5271.0312231326679</v>
      </c>
      <c r="E263" s="15">
        <f t="shared" si="29"/>
        <v>-9.391303232812942E-2</v>
      </c>
      <c r="F263" s="37"/>
      <c r="G263" s="21">
        <v>58764.516885271631</v>
      </c>
      <c r="H263" s="22">
        <f t="shared" si="26"/>
        <v>5271.0312231326679</v>
      </c>
      <c r="I263" s="22">
        <f t="shared" si="30"/>
        <v>64035.548108404299</v>
      </c>
      <c r="J263" s="21">
        <f t="shared" si="27"/>
        <v>0</v>
      </c>
      <c r="K263" s="34"/>
      <c r="L263" s="46">
        <f>VLOOKUP(A263,'2018-19 TITLE IV-A'!$1:$1048576,2,0)</f>
        <v>26957</v>
      </c>
      <c r="M263" s="5"/>
    </row>
    <row r="264" spans="1:13" x14ac:dyDescent="0.3">
      <c r="A264" s="12" t="s">
        <v>62</v>
      </c>
      <c r="B264" s="21">
        <v>105152.54707590057</v>
      </c>
      <c r="C264" s="21">
        <v>111360.51489131374</v>
      </c>
      <c r="D264" s="22">
        <f t="shared" si="28"/>
        <v>-6207.9678154131689</v>
      </c>
      <c r="E264" s="15">
        <f t="shared" si="29"/>
        <v>-5.5746579669392338E-2</v>
      </c>
      <c r="F264" s="37"/>
      <c r="G264" s="21">
        <v>114642.15157504295</v>
      </c>
      <c r="H264" s="22">
        <f t="shared" si="26"/>
        <v>6207.9678154131689</v>
      </c>
      <c r="I264" s="22">
        <f t="shared" si="30"/>
        <v>120850.11939045612</v>
      </c>
      <c r="J264" s="21">
        <f t="shared" si="27"/>
        <v>0</v>
      </c>
      <c r="K264" s="34"/>
      <c r="L264" s="46">
        <f>VLOOKUP(A264,'2018-19 TITLE IV-A'!$1:$1048576,2,0)</f>
        <v>26615</v>
      </c>
      <c r="M264" s="5"/>
    </row>
    <row r="265" spans="1:13" x14ac:dyDescent="0.3">
      <c r="A265" s="12" t="s">
        <v>635</v>
      </c>
      <c r="B265" s="21">
        <v>17704.345537422429</v>
      </c>
      <c r="C265" s="21">
        <v>19423.018860346136</v>
      </c>
      <c r="D265" s="22">
        <f t="shared" si="28"/>
        <v>-1718.673322923707</v>
      </c>
      <c r="E265" s="15">
        <f t="shared" si="29"/>
        <v>-8.8486415797728313E-2</v>
      </c>
      <c r="F265" s="37"/>
      <c r="G265" s="21">
        <v>19407.720278515942</v>
      </c>
      <c r="H265" s="22">
        <f t="shared" si="26"/>
        <v>1718.673322923707</v>
      </c>
      <c r="I265" s="22">
        <f t="shared" si="30"/>
        <v>21126.39360143965</v>
      </c>
      <c r="J265" s="21">
        <f t="shared" si="27"/>
        <v>0</v>
      </c>
      <c r="K265" s="34"/>
      <c r="L265" s="46">
        <f>VLOOKUP(A265,'2018-19 TITLE IV-A'!$1:$1048576,2,0)</f>
        <v>10000</v>
      </c>
      <c r="M265" s="5"/>
    </row>
    <row r="266" spans="1:13" x14ac:dyDescent="0.3">
      <c r="A266" s="12" t="s">
        <v>636</v>
      </c>
      <c r="B266" s="21">
        <v>19739.303730318854</v>
      </c>
      <c r="C266" s="21">
        <v>21553.440132664691</v>
      </c>
      <c r="D266" s="22">
        <f t="shared" si="28"/>
        <v>-1814.1364023458373</v>
      </c>
      <c r="E266" s="15">
        <f t="shared" si="29"/>
        <v>-8.416922733352783E-2</v>
      </c>
      <c r="F266" s="37"/>
      <c r="G266" s="21">
        <v>16091.608853796406</v>
      </c>
      <c r="H266" s="22">
        <f t="shared" si="26"/>
        <v>1814.1364023458373</v>
      </c>
      <c r="I266" s="22">
        <f t="shared" si="30"/>
        <v>17905.745256142243</v>
      </c>
      <c r="J266" s="21">
        <f t="shared" si="27"/>
        <v>0</v>
      </c>
      <c r="K266" s="34"/>
      <c r="L266" s="46">
        <f>VLOOKUP(A266,'2018-19 TITLE IV-A'!$1:$1048576,2,0)</f>
        <v>10000</v>
      </c>
      <c r="M266" s="5"/>
    </row>
    <row r="267" spans="1:13" x14ac:dyDescent="0.3">
      <c r="A267" s="12" t="s">
        <v>63</v>
      </c>
      <c r="B267" s="21">
        <v>24854.614627097559</v>
      </c>
      <c r="C267" s="21">
        <v>25553.97472071831</v>
      </c>
      <c r="D267" s="22">
        <f t="shared" si="28"/>
        <v>-699.36009362075129</v>
      </c>
      <c r="E267" s="15">
        <f t="shared" si="29"/>
        <v>-2.7367957480748939E-2</v>
      </c>
      <c r="F267" s="37"/>
      <c r="G267" s="21">
        <v>24990.243560081071</v>
      </c>
      <c r="H267" s="22">
        <f t="shared" si="26"/>
        <v>699.36009362075129</v>
      </c>
      <c r="I267" s="22">
        <f t="shared" si="30"/>
        <v>25689.603653701823</v>
      </c>
      <c r="J267" s="21">
        <f t="shared" si="27"/>
        <v>0</v>
      </c>
      <c r="K267" s="34"/>
      <c r="L267" s="46">
        <f>VLOOKUP(A267,'2018-19 TITLE IV-A'!$1:$1048576,2,0)</f>
        <v>10000</v>
      </c>
      <c r="M267" s="5"/>
    </row>
    <row r="268" spans="1:13" x14ac:dyDescent="0.3">
      <c r="A268" s="12" t="s">
        <v>920</v>
      </c>
      <c r="B268" s="21">
        <v>69921.89871217878</v>
      </c>
      <c r="C268" s="21">
        <v>72815.082361667402</v>
      </c>
      <c r="D268" s="22">
        <f t="shared" si="28"/>
        <v>-2893.1836494886229</v>
      </c>
      <c r="E268" s="15">
        <f t="shared" si="29"/>
        <v>-3.9733301888177253E-2</v>
      </c>
      <c r="F268" s="37"/>
      <c r="G268" s="21">
        <v>72227.343251538376</v>
      </c>
      <c r="H268" s="22">
        <f t="shared" si="26"/>
        <v>2893.1836494886229</v>
      </c>
      <c r="I268" s="22">
        <f t="shared" si="30"/>
        <v>75120.526901026999</v>
      </c>
      <c r="J268" s="21">
        <f t="shared" si="27"/>
        <v>0</v>
      </c>
      <c r="K268" s="34"/>
      <c r="L268" s="46">
        <f>VLOOKUP(A268,'2018-19 TITLE IV-A'!$1:$1048576,2,0)</f>
        <v>10000</v>
      </c>
      <c r="M268" s="5"/>
    </row>
    <row r="269" spans="1:13" x14ac:dyDescent="0.3">
      <c r="A269" s="12" t="s">
        <v>637</v>
      </c>
      <c r="B269" s="21">
        <v>280310.3101004886</v>
      </c>
      <c r="C269" s="21">
        <v>302890.71437487833</v>
      </c>
      <c r="D269" s="22">
        <f t="shared" si="28"/>
        <v>-22580.40427438973</v>
      </c>
      <c r="E269" s="15">
        <f t="shared" si="29"/>
        <v>-7.4549674858776505E-2</v>
      </c>
      <c r="F269" s="37"/>
      <c r="G269" s="21">
        <v>320625.1097191585</v>
      </c>
      <c r="H269" s="22">
        <f t="shared" si="26"/>
        <v>22580.40427438973</v>
      </c>
      <c r="I269" s="22">
        <f t="shared" si="30"/>
        <v>343205.51399354823</v>
      </c>
      <c r="J269" s="21">
        <f t="shared" si="27"/>
        <v>0</v>
      </c>
      <c r="K269" s="34"/>
      <c r="L269" s="46">
        <f>VLOOKUP(A269,'2018-19 TITLE IV-A'!$1:$1048576,2,0)</f>
        <v>95560</v>
      </c>
      <c r="M269" s="5"/>
    </row>
    <row r="270" spans="1:13" x14ac:dyDescent="0.3">
      <c r="A270" s="12" t="s">
        <v>434</v>
      </c>
      <c r="B270" s="21">
        <v>8494.2266674994389</v>
      </c>
      <c r="C270" s="21">
        <v>9248.859704214974</v>
      </c>
      <c r="D270" s="22">
        <f t="shared" si="28"/>
        <v>-754.63303671553513</v>
      </c>
      <c r="E270" s="15">
        <f t="shared" si="29"/>
        <v>-8.1592008187952869E-2</v>
      </c>
      <c r="F270" s="37"/>
      <c r="G270" s="21">
        <v>8590.8717518254271</v>
      </c>
      <c r="H270" s="22">
        <f t="shared" si="26"/>
        <v>754.63303671553513</v>
      </c>
      <c r="I270" s="22">
        <f t="shared" si="30"/>
        <v>9345.5047885409622</v>
      </c>
      <c r="J270" s="21">
        <f t="shared" si="27"/>
        <v>0</v>
      </c>
      <c r="K270" s="34"/>
      <c r="L270" s="46">
        <f>VLOOKUP(A270,'2018-19 TITLE IV-A'!$1:$1048576,2,0)</f>
        <v>10000</v>
      </c>
      <c r="M270" s="5"/>
    </row>
    <row r="271" spans="1:13" x14ac:dyDescent="0.3">
      <c r="A271" s="12" t="s">
        <v>921</v>
      </c>
      <c r="B271" s="21">
        <v>372646.95224419935</v>
      </c>
      <c r="C271" s="21">
        <v>410450.30987408815</v>
      </c>
      <c r="D271" s="22">
        <f t="shared" si="28"/>
        <v>-37803.357629888807</v>
      </c>
      <c r="E271" s="15">
        <f t="shared" si="29"/>
        <v>-9.2102153952534627E-2</v>
      </c>
      <c r="F271" s="37"/>
      <c r="G271" s="21">
        <v>390134.90535623184</v>
      </c>
      <c r="H271" s="22">
        <f t="shared" si="26"/>
        <v>37803.357629888807</v>
      </c>
      <c r="I271" s="22">
        <f t="shared" si="30"/>
        <v>427938.26298612065</v>
      </c>
      <c r="J271" s="21">
        <f t="shared" si="27"/>
        <v>0</v>
      </c>
      <c r="K271" s="34"/>
      <c r="L271" s="46">
        <f>VLOOKUP(A271,'2018-19 TITLE IV-A'!$1:$1048576,2,0)</f>
        <v>163699</v>
      </c>
      <c r="M271" s="5"/>
    </row>
    <row r="272" spans="1:13" x14ac:dyDescent="0.3">
      <c r="A272" s="12" t="s">
        <v>64</v>
      </c>
      <c r="B272" s="21">
        <v>49946.681149956647</v>
      </c>
      <c r="C272" s="21">
        <v>52257.448804333369</v>
      </c>
      <c r="D272" s="22">
        <f t="shared" si="28"/>
        <v>-2310.7676543767229</v>
      </c>
      <c r="E272" s="15">
        <f t="shared" si="29"/>
        <v>-4.4218914379630103E-2</v>
      </c>
      <c r="F272" s="37"/>
      <c r="G272" s="21">
        <v>47491.877069481605</v>
      </c>
      <c r="H272" s="22">
        <f t="shared" si="26"/>
        <v>2310.7676543767229</v>
      </c>
      <c r="I272" s="22">
        <f t="shared" si="30"/>
        <v>49802.644723858328</v>
      </c>
      <c r="J272" s="21">
        <f t="shared" si="27"/>
        <v>0</v>
      </c>
      <c r="K272" s="34"/>
      <c r="L272" s="46">
        <f>VLOOKUP(A272,'2018-19 TITLE IV-A'!$1:$1048576,2,0)</f>
        <v>10911</v>
      </c>
      <c r="M272" s="5"/>
    </row>
    <row r="273" spans="1:13" x14ac:dyDescent="0.3">
      <c r="A273" s="12" t="s">
        <v>638</v>
      </c>
      <c r="B273" s="21">
        <v>52267.674654725706</v>
      </c>
      <c r="C273" s="21">
        <v>57192.434701632352</v>
      </c>
      <c r="D273" s="22">
        <f t="shared" si="28"/>
        <v>-4924.7600469066456</v>
      </c>
      <c r="E273" s="15">
        <f t="shared" si="29"/>
        <v>-8.6108592379370852E-2</v>
      </c>
      <c r="F273" s="37"/>
      <c r="G273" s="21">
        <v>71971.28241105155</v>
      </c>
      <c r="H273" s="22">
        <f t="shared" si="26"/>
        <v>4924.7600469066456</v>
      </c>
      <c r="I273" s="22">
        <f t="shared" si="30"/>
        <v>76896.042457958189</v>
      </c>
      <c r="J273" s="21">
        <f t="shared" si="27"/>
        <v>0</v>
      </c>
      <c r="K273" s="34"/>
      <c r="L273" s="46">
        <f>VLOOKUP(A273,'2018-19 TITLE IV-A'!$1:$1048576,2,0)</f>
        <v>24958</v>
      </c>
      <c r="M273" s="5"/>
    </row>
    <row r="274" spans="1:13" x14ac:dyDescent="0.3">
      <c r="A274" s="12" t="s">
        <v>65</v>
      </c>
      <c r="B274" s="21">
        <v>21821.481658154404</v>
      </c>
      <c r="C274" s="21">
        <v>23933.915554818421</v>
      </c>
      <c r="D274" s="22">
        <f t="shared" si="28"/>
        <v>-2112.4338966640171</v>
      </c>
      <c r="E274" s="15">
        <f t="shared" si="29"/>
        <v>-8.8261107624687751E-2</v>
      </c>
      <c r="F274" s="37"/>
      <c r="G274" s="21">
        <v>23611.596754988146</v>
      </c>
      <c r="H274" s="22">
        <f t="shared" si="26"/>
        <v>2112.4338966640171</v>
      </c>
      <c r="I274" s="22">
        <f t="shared" si="30"/>
        <v>25724.030651652163</v>
      </c>
      <c r="J274" s="21">
        <f t="shared" si="27"/>
        <v>0</v>
      </c>
      <c r="K274" s="34"/>
      <c r="L274" s="46">
        <f>VLOOKUP(A274,'2018-19 TITLE IV-A'!$1:$1048576,2,0)</f>
        <v>18066</v>
      </c>
      <c r="M274" s="5"/>
    </row>
    <row r="275" spans="1:13" x14ac:dyDescent="0.3">
      <c r="A275" s="12" t="s">
        <v>922</v>
      </c>
      <c r="B275" s="21">
        <v>65521.956869764821</v>
      </c>
      <c r="C275" s="21">
        <v>67518.962747593236</v>
      </c>
      <c r="D275" s="22">
        <f t="shared" si="28"/>
        <v>-1997.0058778284147</v>
      </c>
      <c r="E275" s="15">
        <f t="shared" si="29"/>
        <v>-2.9576963219856367E-2</v>
      </c>
      <c r="F275" s="37"/>
      <c r="G275" s="21">
        <v>64129.447765410659</v>
      </c>
      <c r="H275" s="22">
        <f t="shared" si="26"/>
        <v>1997.0058778284147</v>
      </c>
      <c r="I275" s="22">
        <f t="shared" si="30"/>
        <v>66126.453643239074</v>
      </c>
      <c r="J275" s="21">
        <f t="shared" si="27"/>
        <v>0</v>
      </c>
      <c r="K275" s="34"/>
      <c r="L275" s="46">
        <f>VLOOKUP(A275,'2018-19 TITLE IV-A'!$1:$1048576,2,0)</f>
        <v>10000</v>
      </c>
      <c r="M275" s="5"/>
    </row>
    <row r="276" spans="1:13" x14ac:dyDescent="0.3">
      <c r="A276" s="12" t="s">
        <v>639</v>
      </c>
      <c r="B276" s="21">
        <v>43989.40180840723</v>
      </c>
      <c r="C276" s="21">
        <v>48434.146369703543</v>
      </c>
      <c r="D276" s="22">
        <f t="shared" si="28"/>
        <v>-4444.7445612963129</v>
      </c>
      <c r="E276" s="15">
        <f t="shared" si="29"/>
        <v>-9.176882209028836E-2</v>
      </c>
      <c r="F276" s="37"/>
      <c r="G276" s="21">
        <v>47681.568303691238</v>
      </c>
      <c r="H276" s="22">
        <f t="shared" si="26"/>
        <v>4444.7445612963129</v>
      </c>
      <c r="I276" s="22">
        <f t="shared" si="30"/>
        <v>52126.312864987551</v>
      </c>
      <c r="J276" s="21">
        <f t="shared" si="27"/>
        <v>0</v>
      </c>
      <c r="K276" s="34"/>
      <c r="L276" s="46">
        <f>VLOOKUP(A276,'2018-19 TITLE IV-A'!$1:$1048576,2,0)</f>
        <v>25924</v>
      </c>
      <c r="M276" s="5"/>
    </row>
    <row r="277" spans="1:13" x14ac:dyDescent="0.3">
      <c r="A277" s="12" t="s">
        <v>66</v>
      </c>
      <c r="B277" s="21">
        <v>78069.522964999589</v>
      </c>
      <c r="C277" s="21">
        <v>82263.114478364369</v>
      </c>
      <c r="D277" s="22">
        <f t="shared" si="28"/>
        <v>-4193.5915133647795</v>
      </c>
      <c r="E277" s="15">
        <f t="shared" si="29"/>
        <v>-5.0977786824102256E-2</v>
      </c>
      <c r="F277" s="37"/>
      <c r="G277" s="21">
        <v>76972.359104042233</v>
      </c>
      <c r="H277" s="22">
        <f t="shared" si="26"/>
        <v>4193.5915133647795</v>
      </c>
      <c r="I277" s="22">
        <f t="shared" si="30"/>
        <v>81165.950617407012</v>
      </c>
      <c r="J277" s="21">
        <f t="shared" si="27"/>
        <v>0</v>
      </c>
      <c r="K277" s="34"/>
      <c r="L277" s="46">
        <f>VLOOKUP(A277,'2018-19 TITLE IV-A'!$1:$1048576,2,0)</f>
        <v>19390</v>
      </c>
      <c r="M277" s="5"/>
    </row>
    <row r="278" spans="1:13" x14ac:dyDescent="0.3">
      <c r="A278" s="12" t="s">
        <v>923</v>
      </c>
      <c r="B278" s="21">
        <v>137997.22640347699</v>
      </c>
      <c r="C278" s="21">
        <v>146796.42306800303</v>
      </c>
      <c r="D278" s="22">
        <f t="shared" si="28"/>
        <v>-8799.19666452604</v>
      </c>
      <c r="E278" s="15">
        <f t="shared" si="29"/>
        <v>-5.9941492310407574E-2</v>
      </c>
      <c r="F278" s="37"/>
      <c r="G278" s="21">
        <v>141301.6651875033</v>
      </c>
      <c r="H278" s="22">
        <f t="shared" si="26"/>
        <v>8799.19666452604</v>
      </c>
      <c r="I278" s="22">
        <f t="shared" si="30"/>
        <v>150100.86185202934</v>
      </c>
      <c r="J278" s="21">
        <f t="shared" si="27"/>
        <v>0</v>
      </c>
      <c r="K278" s="34"/>
      <c r="L278" s="46">
        <f>VLOOKUP(A278,'2018-19 TITLE IV-A'!$1:$1048576,2,0)</f>
        <v>38933</v>
      </c>
      <c r="M278" s="5"/>
    </row>
    <row r="279" spans="1:13" x14ac:dyDescent="0.3">
      <c r="A279" s="12" t="s">
        <v>640</v>
      </c>
      <c r="B279" s="21">
        <v>63083.550517315052</v>
      </c>
      <c r="C279" s="21">
        <v>68314.329612951537</v>
      </c>
      <c r="D279" s="22">
        <f t="shared" si="28"/>
        <v>-5230.7790956364843</v>
      </c>
      <c r="E279" s="15">
        <f t="shared" si="29"/>
        <v>-7.6569280929381978E-2</v>
      </c>
      <c r="F279" s="37"/>
      <c r="G279" s="21">
        <v>67563.086273248191</v>
      </c>
      <c r="H279" s="22">
        <f t="shared" si="26"/>
        <v>5230.7790956364843</v>
      </c>
      <c r="I279" s="22">
        <f t="shared" si="30"/>
        <v>72793.865368884668</v>
      </c>
      <c r="J279" s="21">
        <f t="shared" si="27"/>
        <v>0</v>
      </c>
      <c r="K279" s="34"/>
      <c r="L279" s="46">
        <f>VLOOKUP(A279,'2018-19 TITLE IV-A'!$1:$1048576,2,0)</f>
        <v>29549</v>
      </c>
      <c r="M279" s="5"/>
    </row>
    <row r="280" spans="1:13" x14ac:dyDescent="0.3">
      <c r="A280" s="12" t="s">
        <v>67</v>
      </c>
      <c r="B280" s="21">
        <v>44315.859369571204</v>
      </c>
      <c r="C280" s="21">
        <v>47475.274580331854</v>
      </c>
      <c r="D280" s="22">
        <f t="shared" si="28"/>
        <v>-3159.4152107606496</v>
      </c>
      <c r="E280" s="15">
        <f t="shared" si="29"/>
        <v>-6.6548645346214297E-2</v>
      </c>
      <c r="F280" s="37"/>
      <c r="G280" s="21">
        <v>34846.07951546651</v>
      </c>
      <c r="H280" s="22">
        <f t="shared" si="26"/>
        <v>3159.4152107606496</v>
      </c>
      <c r="I280" s="22">
        <f t="shared" si="30"/>
        <v>38005.49472622716</v>
      </c>
      <c r="J280" s="21">
        <f t="shared" si="27"/>
        <v>0</v>
      </c>
      <c r="K280" s="34"/>
      <c r="L280" s="46">
        <f>VLOOKUP(A280,'2018-19 TITLE IV-A'!$1:$1048576,2,0)</f>
        <v>13123</v>
      </c>
      <c r="M280" s="5"/>
    </row>
    <row r="281" spans="1:13" x14ac:dyDescent="0.3">
      <c r="A281" s="12" t="s">
        <v>641</v>
      </c>
      <c r="B281" s="21">
        <v>109961.54526502996</v>
      </c>
      <c r="C281" s="21">
        <v>117079.62064562875</v>
      </c>
      <c r="D281" s="22">
        <f t="shared" si="28"/>
        <v>-7118.0753805987915</v>
      </c>
      <c r="E281" s="15">
        <f t="shared" si="29"/>
        <v>-6.0796877726000287E-2</v>
      </c>
      <c r="F281" s="37"/>
      <c r="G281" s="21">
        <v>113058.10174015813</v>
      </c>
      <c r="H281" s="22">
        <f t="shared" si="26"/>
        <v>7118.0753805987915</v>
      </c>
      <c r="I281" s="22">
        <f t="shared" si="30"/>
        <v>120176.17712075693</v>
      </c>
      <c r="J281" s="21">
        <f t="shared" si="27"/>
        <v>0</v>
      </c>
      <c r="K281" s="34"/>
      <c r="L281" s="46">
        <f>VLOOKUP(A281,'2018-19 TITLE IV-A'!$1:$1048576,2,0)</f>
        <v>29980</v>
      </c>
      <c r="M281" s="5"/>
    </row>
    <row r="282" spans="1:13" x14ac:dyDescent="0.3">
      <c r="A282" s="12" t="s">
        <v>642</v>
      </c>
      <c r="B282" s="21">
        <v>22249.831865165248</v>
      </c>
      <c r="C282" s="21">
        <v>24426.691939109594</v>
      </c>
      <c r="D282" s="22">
        <f t="shared" si="28"/>
        <v>-2176.8600739443464</v>
      </c>
      <c r="E282" s="15">
        <f t="shared" si="29"/>
        <v>-8.9118087679280644E-2</v>
      </c>
      <c r="F282" s="37"/>
      <c r="G282" s="21">
        <v>20451.569656701777</v>
      </c>
      <c r="H282" s="22">
        <f t="shared" si="26"/>
        <v>2176.8600739443464</v>
      </c>
      <c r="I282" s="22">
        <f t="shared" si="30"/>
        <v>22628.429730646123</v>
      </c>
      <c r="J282" s="21">
        <f t="shared" si="27"/>
        <v>0</v>
      </c>
      <c r="K282" s="34"/>
      <c r="L282" s="46">
        <f>VLOOKUP(A282,'2018-19 TITLE IV-A'!$1:$1048576,2,0)</f>
        <v>11609</v>
      </c>
      <c r="M282" s="5"/>
    </row>
    <row r="283" spans="1:13" x14ac:dyDescent="0.3">
      <c r="A283" s="12" t="s">
        <v>643</v>
      </c>
      <c r="B283" s="21">
        <v>30412.679854977658</v>
      </c>
      <c r="C283" s="21">
        <v>32741.045960166608</v>
      </c>
      <c r="D283" s="22">
        <f t="shared" si="28"/>
        <v>-2328.3661051889503</v>
      </c>
      <c r="E283" s="15">
        <f t="shared" si="29"/>
        <v>-7.1114591391542192E-2</v>
      </c>
      <c r="F283" s="37"/>
      <c r="G283" s="21">
        <v>30231.919131049239</v>
      </c>
      <c r="H283" s="22">
        <f t="shared" si="26"/>
        <v>2328.3661051889503</v>
      </c>
      <c r="I283" s="22">
        <f t="shared" si="30"/>
        <v>32560.285236238189</v>
      </c>
      <c r="J283" s="21">
        <f t="shared" si="27"/>
        <v>0</v>
      </c>
      <c r="K283" s="34"/>
      <c r="L283" s="46">
        <f>VLOOKUP(A283,'2018-19 TITLE IV-A'!$1:$1048576,2,0)</f>
        <v>10000</v>
      </c>
      <c r="M283" s="5"/>
    </row>
    <row r="284" spans="1:13" x14ac:dyDescent="0.3">
      <c r="A284" s="12" t="s">
        <v>68</v>
      </c>
      <c r="B284" s="21">
        <v>61911.556615923226</v>
      </c>
      <c r="C284" s="21">
        <v>67456.284696938252</v>
      </c>
      <c r="D284" s="22">
        <f t="shared" si="28"/>
        <v>-5544.728081015026</v>
      </c>
      <c r="E284" s="15">
        <f t="shared" si="29"/>
        <v>-8.219735352941393E-2</v>
      </c>
      <c r="F284" s="37"/>
      <c r="G284" s="21">
        <v>55336.150770609813</v>
      </c>
      <c r="H284" s="22">
        <f t="shared" si="26"/>
        <v>5544.728081015026</v>
      </c>
      <c r="I284" s="22">
        <f t="shared" si="30"/>
        <v>60880.878851624839</v>
      </c>
      <c r="J284" s="21">
        <f t="shared" si="27"/>
        <v>0</v>
      </c>
      <c r="K284" s="34"/>
      <c r="L284" s="46">
        <f>VLOOKUP(A284,'2018-19 TITLE IV-A'!$1:$1048576,2,0)</f>
        <v>25088</v>
      </c>
      <c r="M284" s="5"/>
    </row>
    <row r="285" spans="1:13" x14ac:dyDescent="0.3">
      <c r="A285" s="12" t="s">
        <v>644</v>
      </c>
      <c r="B285" s="21">
        <v>43696.949156577539</v>
      </c>
      <c r="C285" s="21">
        <v>47614.028328076478</v>
      </c>
      <c r="D285" s="22">
        <f t="shared" si="28"/>
        <v>-3917.0791714989391</v>
      </c>
      <c r="E285" s="15">
        <f t="shared" si="29"/>
        <v>-8.2267333998899739E-2</v>
      </c>
      <c r="F285" s="37"/>
      <c r="G285" s="21">
        <v>45399.789194393234</v>
      </c>
      <c r="H285" s="22">
        <f t="shared" si="26"/>
        <v>3917.0791714989391</v>
      </c>
      <c r="I285" s="22">
        <f t="shared" si="30"/>
        <v>49316.868365892173</v>
      </c>
      <c r="J285" s="21">
        <f t="shared" si="27"/>
        <v>0</v>
      </c>
      <c r="K285" s="34"/>
      <c r="L285" s="46">
        <f>VLOOKUP(A285,'2018-19 TITLE IV-A'!$1:$1048576,2,0)</f>
        <v>18446</v>
      </c>
      <c r="M285" s="5"/>
    </row>
    <row r="286" spans="1:13" x14ac:dyDescent="0.3">
      <c r="A286" s="12" t="s">
        <v>645</v>
      </c>
      <c r="B286" s="21">
        <v>75385.032702440003</v>
      </c>
      <c r="C286" s="21">
        <v>81798.50831909143</v>
      </c>
      <c r="D286" s="22">
        <f t="shared" si="28"/>
        <v>-6413.4756166514271</v>
      </c>
      <c r="E286" s="15">
        <f t="shared" si="29"/>
        <v>-7.8405777176679292E-2</v>
      </c>
      <c r="F286" s="37"/>
      <c r="G286" s="21">
        <v>79680.294945686066</v>
      </c>
      <c r="H286" s="22">
        <f t="shared" si="26"/>
        <v>6413.4756166514271</v>
      </c>
      <c r="I286" s="22">
        <f t="shared" si="30"/>
        <v>86093.770562337493</v>
      </c>
      <c r="J286" s="21">
        <f t="shared" si="27"/>
        <v>0</v>
      </c>
      <c r="K286" s="34"/>
      <c r="L286" s="46">
        <f>VLOOKUP(A286,'2018-19 TITLE IV-A'!$1:$1048576,2,0)</f>
        <v>28743</v>
      </c>
      <c r="M286" s="5"/>
    </row>
    <row r="287" spans="1:13" x14ac:dyDescent="0.3">
      <c r="A287" s="12" t="s">
        <v>646</v>
      </c>
      <c r="B287" s="21">
        <v>19526.394656536217</v>
      </c>
      <c r="C287" s="21">
        <v>20836.133141250542</v>
      </c>
      <c r="D287" s="22">
        <f t="shared" si="28"/>
        <v>-1309.7384847143258</v>
      </c>
      <c r="E287" s="15">
        <f t="shared" si="29"/>
        <v>-6.2858999596300258E-2</v>
      </c>
      <c r="F287" s="37"/>
      <c r="G287" s="21">
        <v>18673.511693454668</v>
      </c>
      <c r="H287" s="22">
        <f t="shared" si="26"/>
        <v>1309.7384847143258</v>
      </c>
      <c r="I287" s="22">
        <f t="shared" si="30"/>
        <v>19983.250178168993</v>
      </c>
      <c r="J287" s="21">
        <f t="shared" si="27"/>
        <v>0</v>
      </c>
      <c r="K287" s="34"/>
      <c r="L287" s="46">
        <f>VLOOKUP(A287,'2018-19 TITLE IV-A'!$1:$1048576,2,0)</f>
        <v>10000</v>
      </c>
      <c r="M287" s="5"/>
    </row>
    <row r="288" spans="1:13" x14ac:dyDescent="0.3">
      <c r="A288" s="12" t="s">
        <v>69</v>
      </c>
      <c r="B288" s="21">
        <v>63916.210337204539</v>
      </c>
      <c r="C288" s="21">
        <v>68077.009490932804</v>
      </c>
      <c r="D288" s="22">
        <f t="shared" si="28"/>
        <v>-4160.7991537282651</v>
      </c>
      <c r="E288" s="15">
        <f t="shared" si="29"/>
        <v>-6.11190060321678E-2</v>
      </c>
      <c r="F288" s="37"/>
      <c r="G288" s="21">
        <v>67707.053452611231</v>
      </c>
      <c r="H288" s="22">
        <f t="shared" si="26"/>
        <v>4160.7991537282651</v>
      </c>
      <c r="I288" s="22">
        <f t="shared" si="30"/>
        <v>71867.852606339497</v>
      </c>
      <c r="J288" s="21">
        <f t="shared" si="27"/>
        <v>0</v>
      </c>
      <c r="K288" s="34"/>
      <c r="L288" s="46">
        <f>VLOOKUP(A288,'2018-19 TITLE IV-A'!$1:$1048576,2,0)</f>
        <v>17399</v>
      </c>
      <c r="M288" s="5"/>
    </row>
    <row r="289" spans="1:13" x14ac:dyDescent="0.3">
      <c r="A289" s="12" t="s">
        <v>647</v>
      </c>
      <c r="B289" s="21">
        <v>31540.334846248468</v>
      </c>
      <c r="C289" s="21">
        <v>33887.788779765418</v>
      </c>
      <c r="D289" s="22">
        <f t="shared" si="28"/>
        <v>-2347.4539335169502</v>
      </c>
      <c r="E289" s="15">
        <f t="shared" si="29"/>
        <v>-6.9271381168387935E-2</v>
      </c>
      <c r="F289" s="37"/>
      <c r="G289" s="21">
        <v>33867.910657298147</v>
      </c>
      <c r="H289" s="22">
        <f t="shared" si="26"/>
        <v>2347.4539335169502</v>
      </c>
      <c r="I289" s="22">
        <f t="shared" si="30"/>
        <v>36215.364590815094</v>
      </c>
      <c r="J289" s="21">
        <f t="shared" si="27"/>
        <v>0</v>
      </c>
      <c r="K289" s="34"/>
      <c r="L289" s="46">
        <f>VLOOKUP(A289,'2018-19 TITLE IV-A'!$1:$1048576,2,0)</f>
        <v>12050</v>
      </c>
      <c r="M289" s="5"/>
    </row>
    <row r="290" spans="1:13" x14ac:dyDescent="0.3">
      <c r="A290" s="12" t="s">
        <v>648</v>
      </c>
      <c r="B290" s="21">
        <v>48354.30290547535</v>
      </c>
      <c r="C290" s="21">
        <v>52573.269357430581</v>
      </c>
      <c r="D290" s="22">
        <f t="shared" si="28"/>
        <v>-4218.9664519552316</v>
      </c>
      <c r="E290" s="15">
        <f t="shared" si="29"/>
        <v>-8.024926932490517E-2</v>
      </c>
      <c r="F290" s="37"/>
      <c r="G290" s="21">
        <v>53761.690223053338</v>
      </c>
      <c r="H290" s="22">
        <f t="shared" si="26"/>
        <v>4218.9664519552316</v>
      </c>
      <c r="I290" s="22">
        <f t="shared" si="30"/>
        <v>57980.656675008569</v>
      </c>
      <c r="J290" s="21">
        <f t="shared" si="27"/>
        <v>0</v>
      </c>
      <c r="K290" s="34"/>
      <c r="L290" s="46">
        <f>VLOOKUP(A290,'2018-19 TITLE IV-A'!$1:$1048576,2,0)</f>
        <v>19270</v>
      </c>
      <c r="M290" s="5"/>
    </row>
    <row r="291" spans="1:13" x14ac:dyDescent="0.3">
      <c r="A291" s="12" t="s">
        <v>649</v>
      </c>
      <c r="B291" s="21">
        <v>91228.577477577594</v>
      </c>
      <c r="C291" s="21">
        <v>100434.32008298118</v>
      </c>
      <c r="D291" s="22">
        <f t="shared" si="28"/>
        <v>-9205.7426054035896</v>
      </c>
      <c r="E291" s="15">
        <f t="shared" si="29"/>
        <v>-9.165933117083469E-2</v>
      </c>
      <c r="F291" s="37"/>
      <c r="G291" s="21">
        <v>99219.159590544805</v>
      </c>
      <c r="H291" s="22">
        <f t="shared" si="26"/>
        <v>9205.7426054035896</v>
      </c>
      <c r="I291" s="22">
        <f t="shared" si="30"/>
        <v>108424.90219594839</v>
      </c>
      <c r="J291" s="21">
        <f t="shared" si="27"/>
        <v>0</v>
      </c>
      <c r="K291" s="34"/>
      <c r="L291" s="46">
        <f>VLOOKUP(A291,'2018-19 TITLE IV-A'!$1:$1048576,2,0)</f>
        <v>44534</v>
      </c>
      <c r="M291" s="5"/>
    </row>
    <row r="292" spans="1:13" x14ac:dyDescent="0.3">
      <c r="A292" s="12" t="s">
        <v>650</v>
      </c>
      <c r="B292" s="21">
        <v>111520.43128812972</v>
      </c>
      <c r="C292" s="21">
        <v>119257.89190293945</v>
      </c>
      <c r="D292" s="22">
        <f t="shared" si="28"/>
        <v>-7737.4606148097228</v>
      </c>
      <c r="E292" s="15">
        <f t="shared" si="29"/>
        <v>-6.4880072013238532E-2</v>
      </c>
      <c r="F292" s="37"/>
      <c r="G292" s="21">
        <v>124517.52722790536</v>
      </c>
      <c r="H292" s="22">
        <f t="shared" si="26"/>
        <v>7737.4606148097228</v>
      </c>
      <c r="I292" s="22">
        <f t="shared" si="30"/>
        <v>132254.98784271508</v>
      </c>
      <c r="J292" s="21">
        <f t="shared" si="27"/>
        <v>0</v>
      </c>
      <c r="K292" s="34"/>
      <c r="L292" s="46">
        <f>VLOOKUP(A292,'2018-19 TITLE IV-A'!$1:$1048576,2,0)</f>
        <v>34304</v>
      </c>
      <c r="M292" s="5"/>
    </row>
    <row r="293" spans="1:13" x14ac:dyDescent="0.3">
      <c r="A293" s="12" t="s">
        <v>651</v>
      </c>
      <c r="B293" s="21">
        <v>87983.87819581166</v>
      </c>
      <c r="C293" s="21">
        <v>96490.400040860433</v>
      </c>
      <c r="D293" s="22">
        <f t="shared" si="28"/>
        <v>-8506.5218450487737</v>
      </c>
      <c r="E293" s="15">
        <f t="shared" si="29"/>
        <v>-8.8159255650785417E-2</v>
      </c>
      <c r="F293" s="37"/>
      <c r="G293" s="21">
        <v>90068.186561723167</v>
      </c>
      <c r="H293" s="22">
        <f t="shared" si="26"/>
        <v>8506.5218450487737</v>
      </c>
      <c r="I293" s="22">
        <f t="shared" si="30"/>
        <v>98574.708406771941</v>
      </c>
      <c r="J293" s="21">
        <f t="shared" si="27"/>
        <v>0</v>
      </c>
      <c r="K293" s="34"/>
      <c r="L293" s="46">
        <f>VLOOKUP(A293,'2018-19 TITLE IV-A'!$1:$1048576,2,0)</f>
        <v>42371</v>
      </c>
      <c r="M293" s="5"/>
    </row>
    <row r="294" spans="1:13" x14ac:dyDescent="0.3">
      <c r="A294" s="12" t="s">
        <v>652</v>
      </c>
      <c r="B294" s="21">
        <v>93738.931229737718</v>
      </c>
      <c r="C294" s="21">
        <v>102567.27706344717</v>
      </c>
      <c r="D294" s="22">
        <f t="shared" si="28"/>
        <v>-8828.3458337094489</v>
      </c>
      <c r="E294" s="15">
        <f t="shared" si="29"/>
        <v>-8.6073707779609987E-2</v>
      </c>
      <c r="F294" s="37"/>
      <c r="G294" s="21">
        <v>82996.117472149403</v>
      </c>
      <c r="H294" s="22">
        <f t="shared" si="26"/>
        <v>8828.3458337094489</v>
      </c>
      <c r="I294" s="22">
        <f t="shared" si="30"/>
        <v>91824.463305858852</v>
      </c>
      <c r="J294" s="21">
        <f t="shared" si="27"/>
        <v>0</v>
      </c>
      <c r="K294" s="34"/>
      <c r="L294" s="46">
        <f>VLOOKUP(A294,'2018-19 TITLE IV-A'!$1:$1048576,2,0)</f>
        <v>40926</v>
      </c>
      <c r="M294" s="5"/>
    </row>
    <row r="295" spans="1:13" x14ac:dyDescent="0.3">
      <c r="A295" s="12" t="s">
        <v>70</v>
      </c>
      <c r="B295" s="21">
        <v>22368.639774336119</v>
      </c>
      <c r="C295" s="21">
        <v>24618.69778428362</v>
      </c>
      <c r="D295" s="22">
        <f t="shared" si="28"/>
        <v>-2250.058009947501</v>
      </c>
      <c r="E295" s="15">
        <f t="shared" si="29"/>
        <v>-9.1396304941194773E-2</v>
      </c>
      <c r="F295" s="37"/>
      <c r="G295" s="21">
        <v>20598.281369498742</v>
      </c>
      <c r="H295" s="22">
        <f t="shared" ref="H295:H358" si="31">-D295</f>
        <v>2250.058009947501</v>
      </c>
      <c r="I295" s="22">
        <f t="shared" si="30"/>
        <v>22848.339379446243</v>
      </c>
      <c r="J295" s="21">
        <f t="shared" ref="J295:J358" si="32">D295+H295</f>
        <v>0</v>
      </c>
      <c r="K295" s="34"/>
      <c r="L295" s="46">
        <f>VLOOKUP(A295,'2018-19 TITLE IV-A'!$1:$1048576,2,0)</f>
        <v>10815</v>
      </c>
      <c r="M295" s="5"/>
    </row>
    <row r="296" spans="1:13" x14ac:dyDescent="0.3">
      <c r="A296" s="12" t="s">
        <v>924</v>
      </c>
      <c r="B296" s="21">
        <v>176025.79143498375</v>
      </c>
      <c r="C296" s="21">
        <v>190918.90064279555</v>
      </c>
      <c r="D296" s="22">
        <f t="shared" si="28"/>
        <v>-14893.109207811794</v>
      </c>
      <c r="E296" s="15">
        <f t="shared" si="29"/>
        <v>-7.8007516058750115E-2</v>
      </c>
      <c r="F296" s="37"/>
      <c r="G296" s="21">
        <v>164148.20756277803</v>
      </c>
      <c r="H296" s="22">
        <f t="shared" si="31"/>
        <v>14893.109207811794</v>
      </c>
      <c r="I296" s="22">
        <f t="shared" si="30"/>
        <v>179041.31677058982</v>
      </c>
      <c r="J296" s="21">
        <f t="shared" si="32"/>
        <v>0</v>
      </c>
      <c r="K296" s="34"/>
      <c r="L296" s="46">
        <f>VLOOKUP(A296,'2018-19 TITLE IV-A'!$1:$1048576,2,0)</f>
        <v>67864</v>
      </c>
      <c r="M296" s="5"/>
    </row>
    <row r="297" spans="1:13" x14ac:dyDescent="0.3">
      <c r="A297" s="12" t="s">
        <v>653</v>
      </c>
      <c r="B297" s="21">
        <v>127558.09350460119</v>
      </c>
      <c r="C297" s="21">
        <v>137750.5398950745</v>
      </c>
      <c r="D297" s="22">
        <f t="shared" si="28"/>
        <v>-10192.446390473313</v>
      </c>
      <c r="E297" s="15">
        <f t="shared" si="29"/>
        <v>-7.3992061288739586E-2</v>
      </c>
      <c r="F297" s="37"/>
      <c r="G297" s="21">
        <v>116540.68124884376</v>
      </c>
      <c r="H297" s="22">
        <f t="shared" si="31"/>
        <v>10192.446390473313</v>
      </c>
      <c r="I297" s="22">
        <f t="shared" si="30"/>
        <v>126733.12763931707</v>
      </c>
      <c r="J297" s="21">
        <f t="shared" si="32"/>
        <v>0</v>
      </c>
      <c r="K297" s="34"/>
      <c r="L297" s="46">
        <f>VLOOKUP(A297,'2018-19 TITLE IV-A'!$1:$1048576,2,0)</f>
        <v>45194</v>
      </c>
      <c r="M297" s="5"/>
    </row>
    <row r="298" spans="1:13" x14ac:dyDescent="0.3">
      <c r="A298" s="12" t="s">
        <v>71</v>
      </c>
      <c r="B298" s="21">
        <v>3241.1418464148592</v>
      </c>
      <c r="C298" s="21">
        <v>3455.5536818396054</v>
      </c>
      <c r="D298" s="22">
        <f t="shared" si="28"/>
        <v>-214.41183542474619</v>
      </c>
      <c r="E298" s="15">
        <f t="shared" si="29"/>
        <v>-6.2048474764426653E-2</v>
      </c>
      <c r="F298" s="37"/>
      <c r="G298" s="21">
        <v>2948.9349076248473</v>
      </c>
      <c r="H298" s="22">
        <f t="shared" si="31"/>
        <v>214.41183542474619</v>
      </c>
      <c r="I298" s="22">
        <f t="shared" si="30"/>
        <v>3163.3467430495934</v>
      </c>
      <c r="J298" s="21">
        <f t="shared" si="32"/>
        <v>0</v>
      </c>
      <c r="K298" s="34"/>
      <c r="L298" s="46">
        <f>VLOOKUP(A298,'2018-19 TITLE IV-A'!$1:$1048576,2,0)</f>
        <v>10000</v>
      </c>
      <c r="M298" s="5"/>
    </row>
    <row r="299" spans="1:13" x14ac:dyDescent="0.3">
      <c r="A299" s="12" t="s">
        <v>654</v>
      </c>
      <c r="B299" s="21">
        <v>159821.44588408142</v>
      </c>
      <c r="C299" s="21">
        <v>175046.14334584604</v>
      </c>
      <c r="D299" s="22">
        <f t="shared" si="28"/>
        <v>-15224.697461764619</v>
      </c>
      <c r="E299" s="15">
        <f t="shared" si="29"/>
        <v>-8.6975337878107628E-2</v>
      </c>
      <c r="F299" s="37"/>
      <c r="G299" s="21">
        <v>164162.49144676968</v>
      </c>
      <c r="H299" s="22">
        <f t="shared" si="31"/>
        <v>15224.697461764619</v>
      </c>
      <c r="I299" s="22">
        <f t="shared" si="30"/>
        <v>179387.1889085343</v>
      </c>
      <c r="J299" s="21">
        <f t="shared" si="32"/>
        <v>0</v>
      </c>
      <c r="K299" s="34"/>
      <c r="L299" s="46">
        <f>VLOOKUP(A299,'2018-19 TITLE IV-A'!$1:$1048576,2,0)</f>
        <v>87115</v>
      </c>
      <c r="M299" s="5"/>
    </row>
    <row r="300" spans="1:13" x14ac:dyDescent="0.3">
      <c r="A300" s="12" t="s">
        <v>459</v>
      </c>
      <c r="B300" s="21">
        <v>1904.1352167124808</v>
      </c>
      <c r="C300" s="21">
        <v>2079.870231107795</v>
      </c>
      <c r="D300" s="22">
        <f t="shared" si="28"/>
        <v>-175.73501439531424</v>
      </c>
      <c r="E300" s="15">
        <f t="shared" si="29"/>
        <v>-8.4493259130745346E-2</v>
      </c>
      <c r="F300" s="37"/>
      <c r="G300" s="21">
        <v>1676.0425817096416</v>
      </c>
      <c r="H300" s="22">
        <f t="shared" si="31"/>
        <v>175.73501439531424</v>
      </c>
      <c r="I300" s="22">
        <f t="shared" si="30"/>
        <v>1851.7775961049558</v>
      </c>
      <c r="J300" s="21">
        <f t="shared" si="32"/>
        <v>0</v>
      </c>
      <c r="K300" s="34"/>
      <c r="L300" s="46">
        <f>VLOOKUP(A300,'2018-19 TITLE IV-A'!$1:$1048576,2,0)</f>
        <v>10000</v>
      </c>
      <c r="M300" s="5"/>
    </row>
    <row r="301" spans="1:13" x14ac:dyDescent="0.3">
      <c r="A301" s="12" t="s">
        <v>655</v>
      </c>
      <c r="B301" s="21">
        <v>58020.513014260549</v>
      </c>
      <c r="C301" s="21">
        <v>61174.39147913122</v>
      </c>
      <c r="D301" s="22">
        <f t="shared" si="28"/>
        <v>-3153.8784648706715</v>
      </c>
      <c r="E301" s="15">
        <f t="shared" si="29"/>
        <v>-5.1555534736239639E-2</v>
      </c>
      <c r="F301" s="37"/>
      <c r="G301" s="21">
        <v>51915.423880046976</v>
      </c>
      <c r="H301" s="22">
        <f t="shared" si="31"/>
        <v>3153.8784648706715</v>
      </c>
      <c r="I301" s="22">
        <f t="shared" si="30"/>
        <v>55069.302344917647</v>
      </c>
      <c r="J301" s="21">
        <f t="shared" si="32"/>
        <v>0</v>
      </c>
      <c r="K301" s="34"/>
      <c r="L301" s="46">
        <f>VLOOKUP(A301,'2018-19 TITLE IV-A'!$1:$1048576,2,0)</f>
        <v>16507</v>
      </c>
      <c r="M301" s="5"/>
    </row>
    <row r="302" spans="1:13" x14ac:dyDescent="0.3">
      <c r="A302" s="12" t="s">
        <v>925</v>
      </c>
      <c r="B302" s="21">
        <v>32514.479488269051</v>
      </c>
      <c r="C302" s="21">
        <v>33660.336281273296</v>
      </c>
      <c r="D302" s="22">
        <f t="shared" si="28"/>
        <v>-1145.8567930042445</v>
      </c>
      <c r="E302" s="15">
        <f t="shared" si="29"/>
        <v>-3.404175120026165E-2</v>
      </c>
      <c r="F302" s="37"/>
      <c r="G302" s="21">
        <v>34469.530384735619</v>
      </c>
      <c r="H302" s="22">
        <f t="shared" si="31"/>
        <v>1145.8567930042445</v>
      </c>
      <c r="I302" s="22">
        <f t="shared" si="30"/>
        <v>35615.38717773986</v>
      </c>
      <c r="J302" s="21">
        <f t="shared" si="32"/>
        <v>0</v>
      </c>
      <c r="K302" s="34"/>
      <c r="L302" s="46">
        <f>VLOOKUP(A302,'2018-19 TITLE IV-A'!$1:$1048576,2,0)</f>
        <v>10000</v>
      </c>
      <c r="M302" s="5"/>
    </row>
    <row r="303" spans="1:13" x14ac:dyDescent="0.3">
      <c r="A303" s="12" t="s">
        <v>926</v>
      </c>
      <c r="B303" s="21">
        <v>27354.993603949544</v>
      </c>
      <c r="C303" s="21">
        <v>29183.011924256512</v>
      </c>
      <c r="D303" s="22">
        <f t="shared" si="28"/>
        <v>-1828.0183203069682</v>
      </c>
      <c r="E303" s="15">
        <f t="shared" si="29"/>
        <v>-6.263980993639473E-2</v>
      </c>
      <c r="F303" s="37"/>
      <c r="G303" s="21">
        <v>28784.486149684668</v>
      </c>
      <c r="H303" s="22">
        <f t="shared" si="31"/>
        <v>1828.0183203069682</v>
      </c>
      <c r="I303" s="22">
        <f t="shared" si="30"/>
        <v>30612.504469991636</v>
      </c>
      <c r="J303" s="21">
        <f t="shared" si="32"/>
        <v>0</v>
      </c>
      <c r="K303" s="34"/>
      <c r="L303" s="46">
        <f>VLOOKUP(A303,'2018-19 TITLE IV-A'!$1:$1048576,2,0)</f>
        <v>10000</v>
      </c>
      <c r="M303" s="5"/>
    </row>
    <row r="304" spans="1:13" x14ac:dyDescent="0.3">
      <c r="A304" s="12" t="s">
        <v>927</v>
      </c>
      <c r="B304" s="21">
        <v>47633.489586528747</v>
      </c>
      <c r="C304" s="21">
        <v>49754.59243298474</v>
      </c>
      <c r="D304" s="22">
        <f t="shared" si="28"/>
        <v>-2121.1028464559931</v>
      </c>
      <c r="E304" s="15">
        <f t="shared" si="29"/>
        <v>-4.2631297790509337E-2</v>
      </c>
      <c r="F304" s="37"/>
      <c r="G304" s="21">
        <v>45797.59483244791</v>
      </c>
      <c r="H304" s="22">
        <f t="shared" si="31"/>
        <v>2121.1028464559931</v>
      </c>
      <c r="I304" s="22">
        <f t="shared" si="30"/>
        <v>47918.697678903904</v>
      </c>
      <c r="J304" s="21">
        <f t="shared" si="32"/>
        <v>0</v>
      </c>
      <c r="K304" s="34"/>
      <c r="L304" s="46">
        <f>VLOOKUP(A304,'2018-19 TITLE IV-A'!$1:$1048576,2,0)</f>
        <v>10100</v>
      </c>
      <c r="M304" s="5"/>
    </row>
    <row r="305" spans="1:13" x14ac:dyDescent="0.3">
      <c r="A305" s="12" t="s">
        <v>928</v>
      </c>
      <c r="B305" s="21">
        <v>65793.598517652965</v>
      </c>
      <c r="C305" s="21">
        <v>69135.549603997759</v>
      </c>
      <c r="D305" s="22">
        <f t="shared" si="28"/>
        <v>-3341.951086344794</v>
      </c>
      <c r="E305" s="15">
        <f t="shared" si="29"/>
        <v>-4.8339112157018915E-2</v>
      </c>
      <c r="F305" s="37"/>
      <c r="G305" s="21">
        <v>71396.030555295074</v>
      </c>
      <c r="H305" s="22">
        <f t="shared" si="31"/>
        <v>3341.951086344794</v>
      </c>
      <c r="I305" s="22">
        <f t="shared" si="30"/>
        <v>74737.981641639868</v>
      </c>
      <c r="J305" s="21">
        <f t="shared" si="32"/>
        <v>0</v>
      </c>
      <c r="K305" s="34"/>
      <c r="L305" s="46">
        <f>VLOOKUP(A305,'2018-19 TITLE IV-A'!$1:$1048576,2,0)</f>
        <v>15503</v>
      </c>
      <c r="M305" s="5"/>
    </row>
    <row r="306" spans="1:13" x14ac:dyDescent="0.3">
      <c r="A306" s="12" t="s">
        <v>656</v>
      </c>
      <c r="B306" s="21">
        <v>180059.82654231758</v>
      </c>
      <c r="C306" s="21">
        <v>194838.6199267738</v>
      </c>
      <c r="D306" s="22">
        <f t="shared" si="28"/>
        <v>-14778.793384456221</v>
      </c>
      <c r="E306" s="15">
        <f t="shared" si="29"/>
        <v>-7.5851457939963507E-2</v>
      </c>
      <c r="F306" s="37"/>
      <c r="G306" s="21">
        <v>182603.13229060028</v>
      </c>
      <c r="H306" s="22">
        <f t="shared" si="31"/>
        <v>14778.793384456221</v>
      </c>
      <c r="I306" s="22">
        <f t="shared" si="30"/>
        <v>197381.9256750565</v>
      </c>
      <c r="J306" s="21">
        <f t="shared" si="32"/>
        <v>0</v>
      </c>
      <c r="K306" s="34"/>
      <c r="L306" s="46">
        <f>VLOOKUP(A306,'2018-19 TITLE IV-A'!$1:$1048576,2,0)</f>
        <v>70834</v>
      </c>
      <c r="M306" s="5"/>
    </row>
    <row r="307" spans="1:13" x14ac:dyDescent="0.3">
      <c r="A307" s="12" t="s">
        <v>657</v>
      </c>
      <c r="B307" s="21">
        <v>330467.09272015217</v>
      </c>
      <c r="C307" s="21">
        <v>365867.1956068984</v>
      </c>
      <c r="D307" s="22">
        <f t="shared" si="28"/>
        <v>-35400.10288674623</v>
      </c>
      <c r="E307" s="15">
        <f t="shared" si="29"/>
        <v>-9.6756701097579279E-2</v>
      </c>
      <c r="F307" s="37"/>
      <c r="G307" s="21">
        <v>370045.97864877991</v>
      </c>
      <c r="H307" s="22">
        <f t="shared" si="31"/>
        <v>35400.10288674623</v>
      </c>
      <c r="I307" s="22">
        <f t="shared" si="30"/>
        <v>405446.08153552614</v>
      </c>
      <c r="J307" s="21">
        <f t="shared" si="32"/>
        <v>0</v>
      </c>
      <c r="K307" s="34"/>
      <c r="L307" s="46">
        <f>VLOOKUP(A307,'2018-19 TITLE IV-A'!$1:$1048576,2,0)</f>
        <v>192436</v>
      </c>
      <c r="M307" s="5"/>
    </row>
    <row r="308" spans="1:13" x14ac:dyDescent="0.3">
      <c r="A308" s="12" t="s">
        <v>72</v>
      </c>
      <c r="B308" s="21">
        <v>71467.590829885827</v>
      </c>
      <c r="C308" s="21">
        <v>75975.874635199376</v>
      </c>
      <c r="D308" s="22">
        <f t="shared" si="28"/>
        <v>-4508.2838053135492</v>
      </c>
      <c r="E308" s="15">
        <f t="shared" si="29"/>
        <v>-5.9338360064431273E-2</v>
      </c>
      <c r="F308" s="37"/>
      <c r="G308" s="21">
        <v>73695.977095353068</v>
      </c>
      <c r="H308" s="22">
        <f t="shared" si="31"/>
        <v>4508.2838053135492</v>
      </c>
      <c r="I308" s="22">
        <f t="shared" si="30"/>
        <v>78204.260900666617</v>
      </c>
      <c r="J308" s="21">
        <f t="shared" si="32"/>
        <v>0</v>
      </c>
      <c r="K308" s="34"/>
      <c r="L308" s="46">
        <f>VLOOKUP(A308,'2018-19 TITLE IV-A'!$1:$1048576,2,0)</f>
        <v>20612</v>
      </c>
      <c r="M308" s="5"/>
    </row>
    <row r="309" spans="1:13" x14ac:dyDescent="0.3">
      <c r="A309" s="12" t="s">
        <v>73</v>
      </c>
      <c r="B309" s="21">
        <v>49509.043238276688</v>
      </c>
      <c r="C309" s="21">
        <v>54716.149448502474</v>
      </c>
      <c r="D309" s="22">
        <f t="shared" si="28"/>
        <v>-5207.1062102257856</v>
      </c>
      <c r="E309" s="15">
        <f t="shared" si="29"/>
        <v>-9.5165801371432157E-2</v>
      </c>
      <c r="F309" s="37"/>
      <c r="G309" s="21">
        <v>53397.258239392577</v>
      </c>
      <c r="H309" s="22">
        <f t="shared" si="31"/>
        <v>5207.1062102257856</v>
      </c>
      <c r="I309" s="22">
        <f t="shared" si="30"/>
        <v>58604.364449618362</v>
      </c>
      <c r="J309" s="21">
        <f t="shared" si="32"/>
        <v>0</v>
      </c>
      <c r="K309" s="34"/>
      <c r="L309" s="46">
        <f>VLOOKUP(A309,'2018-19 TITLE IV-A'!$1:$1048576,2,0)</f>
        <v>33410</v>
      </c>
      <c r="M309" s="5"/>
    </row>
    <row r="310" spans="1:13" x14ac:dyDescent="0.3">
      <c r="A310" s="12" t="s">
        <v>658</v>
      </c>
      <c r="B310" s="21">
        <v>14224.572956866385</v>
      </c>
      <c r="C310" s="21">
        <v>15659.032027867803</v>
      </c>
      <c r="D310" s="22">
        <f t="shared" si="28"/>
        <v>-1434.4590710014181</v>
      </c>
      <c r="E310" s="15">
        <f t="shared" si="29"/>
        <v>-9.1605858423979503E-2</v>
      </c>
      <c r="F310" s="37"/>
      <c r="G310" s="21">
        <v>14260.420864986256</v>
      </c>
      <c r="H310" s="22">
        <f t="shared" si="31"/>
        <v>1434.4590710014181</v>
      </c>
      <c r="I310" s="22">
        <f t="shared" si="30"/>
        <v>15694.879935987674</v>
      </c>
      <c r="J310" s="21">
        <f t="shared" si="32"/>
        <v>0</v>
      </c>
      <c r="K310" s="34"/>
      <c r="L310" s="46">
        <f>VLOOKUP(A310,'2018-19 TITLE IV-A'!$1:$1048576,2,0)</f>
        <v>10000</v>
      </c>
      <c r="M310" s="5"/>
    </row>
    <row r="311" spans="1:13" x14ac:dyDescent="0.3">
      <c r="A311" s="12" t="s">
        <v>929</v>
      </c>
      <c r="B311" s="21">
        <v>49961.402659101557</v>
      </c>
      <c r="C311" s="21">
        <v>51914.451227811893</v>
      </c>
      <c r="D311" s="22">
        <f t="shared" si="28"/>
        <v>-1953.0485687103355</v>
      </c>
      <c r="E311" s="15">
        <f t="shared" si="29"/>
        <v>-3.7620518420582671E-2</v>
      </c>
      <c r="F311" s="37"/>
      <c r="G311" s="21">
        <v>51438.809431007976</v>
      </c>
      <c r="H311" s="22">
        <f t="shared" si="31"/>
        <v>1953.0485687103355</v>
      </c>
      <c r="I311" s="22">
        <f t="shared" si="30"/>
        <v>53391.857999718311</v>
      </c>
      <c r="J311" s="21">
        <f t="shared" si="32"/>
        <v>0</v>
      </c>
      <c r="K311" s="34"/>
      <c r="L311" s="46">
        <f>VLOOKUP(A311,'2018-19 TITLE IV-A'!$1:$1048576,2,0)</f>
        <v>10000</v>
      </c>
      <c r="M311" s="5"/>
    </row>
    <row r="312" spans="1:13" x14ac:dyDescent="0.3">
      <c r="A312" s="12" t="s">
        <v>659</v>
      </c>
      <c r="B312" s="21">
        <v>14624.320678700573</v>
      </c>
      <c r="C312" s="21">
        <v>16021.930199513692</v>
      </c>
      <c r="D312" s="22">
        <f t="shared" si="28"/>
        <v>-1397.6095208131192</v>
      </c>
      <c r="E312" s="15">
        <f t="shared" si="29"/>
        <v>-8.7231032928575591E-2</v>
      </c>
      <c r="F312" s="37"/>
      <c r="G312" s="21">
        <v>20049.069421983797</v>
      </c>
      <c r="H312" s="22">
        <f t="shared" si="31"/>
        <v>1397.6095208131192</v>
      </c>
      <c r="I312" s="22">
        <f t="shared" si="30"/>
        <v>21446.678942796916</v>
      </c>
      <c r="J312" s="21">
        <f t="shared" si="32"/>
        <v>0</v>
      </c>
      <c r="K312" s="34"/>
      <c r="L312" s="46">
        <f>VLOOKUP(A312,'2018-19 TITLE IV-A'!$1:$1048576,2,0)</f>
        <v>10000</v>
      </c>
      <c r="M312" s="5"/>
    </row>
    <row r="313" spans="1:13" x14ac:dyDescent="0.3">
      <c r="A313" s="12" t="s">
        <v>74</v>
      </c>
      <c r="B313" s="21">
        <v>147624.56278693519</v>
      </c>
      <c r="C313" s="21">
        <v>162812.0700408108</v>
      </c>
      <c r="D313" s="22">
        <f t="shared" si="28"/>
        <v>-15187.507253875607</v>
      </c>
      <c r="E313" s="15">
        <f t="shared" si="29"/>
        <v>-9.3282440608172812E-2</v>
      </c>
      <c r="F313" s="37"/>
      <c r="G313" s="21">
        <v>157076.8772985352</v>
      </c>
      <c r="H313" s="22">
        <f t="shared" si="31"/>
        <v>15187.507253875607</v>
      </c>
      <c r="I313" s="22">
        <f t="shared" si="30"/>
        <v>172264.3845524108</v>
      </c>
      <c r="J313" s="21">
        <f t="shared" si="32"/>
        <v>0</v>
      </c>
      <c r="K313" s="34"/>
      <c r="L313" s="46">
        <f>VLOOKUP(A313,'2018-19 TITLE IV-A'!$1:$1048576,2,0)</f>
        <v>75365</v>
      </c>
      <c r="M313" s="5"/>
    </row>
    <row r="314" spans="1:13" x14ac:dyDescent="0.3">
      <c r="A314" s="12" t="s">
        <v>75</v>
      </c>
      <c r="B314" s="21">
        <v>68669.028931886103</v>
      </c>
      <c r="C314" s="21">
        <v>74966.562778775537</v>
      </c>
      <c r="D314" s="22">
        <f t="shared" si="28"/>
        <v>-6297.5338468894333</v>
      </c>
      <c r="E314" s="15">
        <f t="shared" si="29"/>
        <v>-8.4004569683597485E-2</v>
      </c>
      <c r="F314" s="37"/>
      <c r="G314" s="21">
        <v>64651.208472783859</v>
      </c>
      <c r="H314" s="22">
        <f t="shared" si="31"/>
        <v>6297.5338468894333</v>
      </c>
      <c r="I314" s="22">
        <f t="shared" si="30"/>
        <v>70948.7423196733</v>
      </c>
      <c r="J314" s="21">
        <f t="shared" si="32"/>
        <v>0</v>
      </c>
      <c r="K314" s="34"/>
      <c r="L314" s="46">
        <f>VLOOKUP(A314,'2018-19 TITLE IV-A'!$1:$1048576,2,0)</f>
        <v>28633</v>
      </c>
      <c r="M314" s="5"/>
    </row>
    <row r="315" spans="1:13" x14ac:dyDescent="0.3">
      <c r="A315" s="12" t="s">
        <v>76</v>
      </c>
      <c r="B315" s="21">
        <v>51885.016578901792</v>
      </c>
      <c r="C315" s="21">
        <v>56310.189027476546</v>
      </c>
      <c r="D315" s="22">
        <f t="shared" si="28"/>
        <v>-4425.1724485747545</v>
      </c>
      <c r="E315" s="15">
        <f t="shared" si="29"/>
        <v>-7.8585643646401082E-2</v>
      </c>
      <c r="F315" s="37"/>
      <c r="G315" s="21">
        <v>51947.586296542424</v>
      </c>
      <c r="H315" s="22">
        <f t="shared" si="31"/>
        <v>4425.1724485747545</v>
      </c>
      <c r="I315" s="22">
        <f t="shared" si="30"/>
        <v>56372.758745117178</v>
      </c>
      <c r="J315" s="21">
        <f t="shared" si="32"/>
        <v>0</v>
      </c>
      <c r="K315" s="34"/>
      <c r="L315" s="46">
        <f>VLOOKUP(A315,'2018-19 TITLE IV-A'!$1:$1048576,2,0)</f>
        <v>20827</v>
      </c>
      <c r="M315" s="5"/>
    </row>
    <row r="316" spans="1:13" x14ac:dyDescent="0.3">
      <c r="A316" s="12" t="s">
        <v>77</v>
      </c>
      <c r="B316" s="21">
        <v>65880.072123609847</v>
      </c>
      <c r="C316" s="21">
        <v>67969.016050266437</v>
      </c>
      <c r="D316" s="22">
        <f t="shared" si="28"/>
        <v>-2088.9439266565896</v>
      </c>
      <c r="E316" s="15">
        <f t="shared" si="29"/>
        <v>-3.073376735528599E-2</v>
      </c>
      <c r="F316" s="37"/>
      <c r="G316" s="21">
        <v>58459.826427685781</v>
      </c>
      <c r="H316" s="22">
        <f t="shared" si="31"/>
        <v>2088.9439266565896</v>
      </c>
      <c r="I316" s="22">
        <f t="shared" si="30"/>
        <v>60548.77035434237</v>
      </c>
      <c r="J316" s="21">
        <f t="shared" si="32"/>
        <v>0</v>
      </c>
      <c r="K316" s="34"/>
      <c r="L316" s="46">
        <f>VLOOKUP(A316,'2018-19 TITLE IV-A'!$1:$1048576,2,0)</f>
        <v>10000</v>
      </c>
      <c r="M316" s="5"/>
    </row>
    <row r="317" spans="1:13" x14ac:dyDescent="0.3">
      <c r="A317" s="12" t="s">
        <v>660</v>
      </c>
      <c r="B317" s="21">
        <v>3639.5363471831261</v>
      </c>
      <c r="C317" s="21">
        <v>3919.2232397646012</v>
      </c>
      <c r="D317" s="22">
        <f t="shared" si="28"/>
        <v>-279.68689258147515</v>
      </c>
      <c r="E317" s="15">
        <f t="shared" si="29"/>
        <v>-7.1362837856175254E-2</v>
      </c>
      <c r="F317" s="37"/>
      <c r="G317" s="21">
        <v>2390.2058973455992</v>
      </c>
      <c r="H317" s="22">
        <f t="shared" si="31"/>
        <v>279.68689258147515</v>
      </c>
      <c r="I317" s="22">
        <f t="shared" si="30"/>
        <v>2669.8927899270743</v>
      </c>
      <c r="J317" s="21">
        <f t="shared" si="32"/>
        <v>0</v>
      </c>
      <c r="K317" s="34"/>
      <c r="L317" s="46">
        <f>VLOOKUP(A317,'2018-19 TITLE IV-A'!$1:$1048576,2,0)</f>
        <v>10000</v>
      </c>
      <c r="M317" s="5"/>
    </row>
    <row r="318" spans="1:13" x14ac:dyDescent="0.3">
      <c r="A318" s="12" t="s">
        <v>661</v>
      </c>
      <c r="B318" s="21">
        <v>29919.343656484452</v>
      </c>
      <c r="C318" s="21">
        <v>32567.948621689739</v>
      </c>
      <c r="D318" s="22">
        <f t="shared" si="28"/>
        <v>-2648.6049652052861</v>
      </c>
      <c r="E318" s="15">
        <f t="shared" si="29"/>
        <v>-8.1325507970169131E-2</v>
      </c>
      <c r="F318" s="37"/>
      <c r="G318" s="21">
        <v>30590.01193276393</v>
      </c>
      <c r="H318" s="22">
        <f t="shared" si="31"/>
        <v>2648.6049652052861</v>
      </c>
      <c r="I318" s="22">
        <f t="shared" si="30"/>
        <v>33238.616897969216</v>
      </c>
      <c r="J318" s="21">
        <f t="shared" si="32"/>
        <v>0</v>
      </c>
      <c r="K318" s="34"/>
      <c r="L318" s="46">
        <f>VLOOKUP(A318,'2018-19 TITLE IV-A'!$1:$1048576,2,0)</f>
        <v>11954</v>
      </c>
      <c r="M318" s="5"/>
    </row>
    <row r="319" spans="1:13" x14ac:dyDescent="0.3">
      <c r="A319" s="12" t="s">
        <v>78</v>
      </c>
      <c r="B319" s="21">
        <v>328859.93020588963</v>
      </c>
      <c r="C319" s="21">
        <v>357491.31874535145</v>
      </c>
      <c r="D319" s="22">
        <f t="shared" si="28"/>
        <v>-28631.388539461826</v>
      </c>
      <c r="E319" s="15">
        <f t="shared" si="29"/>
        <v>-8.0089744948062869E-2</v>
      </c>
      <c r="F319" s="37"/>
      <c r="G319" s="21">
        <v>288355.51620104641</v>
      </c>
      <c r="H319" s="22">
        <f t="shared" si="31"/>
        <v>28631.388539461826</v>
      </c>
      <c r="I319" s="22">
        <f t="shared" si="30"/>
        <v>316986.90474050824</v>
      </c>
      <c r="J319" s="21">
        <f t="shared" si="32"/>
        <v>0</v>
      </c>
      <c r="K319" s="34"/>
      <c r="L319" s="46">
        <f>VLOOKUP(A319,'2018-19 TITLE IV-A'!$1:$1048576,2,0)</f>
        <v>130456</v>
      </c>
      <c r="M319" s="5"/>
    </row>
    <row r="320" spans="1:13" x14ac:dyDescent="0.3">
      <c r="A320" s="12" t="s">
        <v>662</v>
      </c>
      <c r="B320" s="21">
        <v>50559.512328259749</v>
      </c>
      <c r="C320" s="21">
        <v>54077.948793372329</v>
      </c>
      <c r="D320" s="22">
        <f t="shared" si="28"/>
        <v>-3518.4364651125798</v>
      </c>
      <c r="E320" s="15">
        <f t="shared" si="29"/>
        <v>-6.5062313634643432E-2</v>
      </c>
      <c r="F320" s="37"/>
      <c r="G320" s="21">
        <v>49069.659946984415</v>
      </c>
      <c r="H320" s="22">
        <f t="shared" si="31"/>
        <v>3518.4364651125798</v>
      </c>
      <c r="I320" s="22">
        <f t="shared" si="30"/>
        <v>52588.096412096995</v>
      </c>
      <c r="J320" s="21">
        <f t="shared" si="32"/>
        <v>0</v>
      </c>
      <c r="K320" s="34"/>
      <c r="L320" s="46">
        <f>VLOOKUP(A320,'2018-19 TITLE IV-A'!$1:$1048576,2,0)</f>
        <v>14593</v>
      </c>
      <c r="M320" s="5"/>
    </row>
    <row r="321" spans="1:13" x14ac:dyDescent="0.3">
      <c r="A321" s="12" t="s">
        <v>663</v>
      </c>
      <c r="B321" s="21">
        <v>79220.869785030067</v>
      </c>
      <c r="C321" s="21">
        <v>83152.140536606414</v>
      </c>
      <c r="D321" s="22">
        <f t="shared" si="28"/>
        <v>-3931.2707515763468</v>
      </c>
      <c r="E321" s="15">
        <f t="shared" si="29"/>
        <v>-4.727804631614585E-2</v>
      </c>
      <c r="F321" s="37"/>
      <c r="G321" s="21">
        <v>68883.691782422626</v>
      </c>
      <c r="H321" s="22">
        <f t="shared" si="31"/>
        <v>3931.2707515763468</v>
      </c>
      <c r="I321" s="22">
        <f t="shared" si="30"/>
        <v>72814.962533998973</v>
      </c>
      <c r="J321" s="21">
        <f t="shared" si="32"/>
        <v>0</v>
      </c>
      <c r="K321" s="34"/>
      <c r="L321" s="46">
        <f>VLOOKUP(A321,'2018-19 TITLE IV-A'!$1:$1048576,2,0)</f>
        <v>17915</v>
      </c>
      <c r="M321" s="5"/>
    </row>
    <row r="322" spans="1:13" x14ac:dyDescent="0.3">
      <c r="A322" s="12" t="s">
        <v>664</v>
      </c>
      <c r="B322" s="21">
        <v>300414.18826503376</v>
      </c>
      <c r="C322" s="21">
        <v>328932.89122097328</v>
      </c>
      <c r="D322" s="22">
        <f t="shared" si="28"/>
        <v>-28518.702955939516</v>
      </c>
      <c r="E322" s="15">
        <f t="shared" si="29"/>
        <v>-8.6700672742334506E-2</v>
      </c>
      <c r="F322" s="37"/>
      <c r="G322" s="21">
        <v>303980.54982020688</v>
      </c>
      <c r="H322" s="22">
        <f t="shared" si="31"/>
        <v>28518.702955939516</v>
      </c>
      <c r="I322" s="22">
        <f t="shared" si="30"/>
        <v>332499.2527761464</v>
      </c>
      <c r="J322" s="21">
        <f t="shared" si="32"/>
        <v>0</v>
      </c>
      <c r="K322" s="34"/>
      <c r="L322" s="46">
        <f>VLOOKUP(A322,'2018-19 TITLE IV-A'!$1:$1048576,2,0)</f>
        <v>139242</v>
      </c>
      <c r="M322" s="5"/>
    </row>
    <row r="323" spans="1:13" x14ac:dyDescent="0.3">
      <c r="A323" s="12" t="s">
        <v>930</v>
      </c>
      <c r="B323" s="21">
        <v>758397.33393490571</v>
      </c>
      <c r="C323" s="21">
        <v>846980.50485984038</v>
      </c>
      <c r="D323" s="22">
        <f t="shared" ref="D323:D386" si="33">B323-C323</f>
        <v>-88583.170924934675</v>
      </c>
      <c r="E323" s="15">
        <f t="shared" ref="E323:E386" si="34">(B323/C323)-1</f>
        <v>-0.10458702463239522</v>
      </c>
      <c r="F323" s="37"/>
      <c r="G323" s="21">
        <v>768286.88522200345</v>
      </c>
      <c r="H323" s="22">
        <f t="shared" si="31"/>
        <v>88583.170924934675</v>
      </c>
      <c r="I323" s="22">
        <f t="shared" ref="I323:I386" si="35">G323+H323</f>
        <v>856870.05614693812</v>
      </c>
      <c r="J323" s="21">
        <f t="shared" si="32"/>
        <v>0</v>
      </c>
      <c r="K323" s="34"/>
      <c r="L323" s="46">
        <f>VLOOKUP(A323,'2018-19 TITLE IV-A'!$1:$1048576,2,0)</f>
        <v>626147</v>
      </c>
      <c r="M323" s="5"/>
    </row>
    <row r="324" spans="1:13" x14ac:dyDescent="0.3">
      <c r="A324" s="12" t="s">
        <v>665</v>
      </c>
      <c r="B324" s="21">
        <v>23627.794352323839</v>
      </c>
      <c r="C324" s="21">
        <v>25765.605951953639</v>
      </c>
      <c r="D324" s="22">
        <f t="shared" si="33"/>
        <v>-2137.8115996298002</v>
      </c>
      <c r="E324" s="15">
        <f t="shared" si="34"/>
        <v>-8.2971524272174357E-2</v>
      </c>
      <c r="F324" s="37"/>
      <c r="G324" s="21">
        <v>24142.35237348689</v>
      </c>
      <c r="H324" s="22">
        <f t="shared" si="31"/>
        <v>2137.8115996298002</v>
      </c>
      <c r="I324" s="22">
        <f t="shared" si="35"/>
        <v>26280.163973116691</v>
      </c>
      <c r="J324" s="21">
        <f t="shared" si="32"/>
        <v>0</v>
      </c>
      <c r="K324" s="34"/>
      <c r="L324" s="46">
        <f>VLOOKUP(A324,'2018-19 TITLE IV-A'!$1:$1048576,2,0)</f>
        <v>10000</v>
      </c>
      <c r="M324" s="5"/>
    </row>
    <row r="325" spans="1:13" x14ac:dyDescent="0.3">
      <c r="A325" s="12" t="s">
        <v>666</v>
      </c>
      <c r="B325" s="21">
        <v>20341.462602568736</v>
      </c>
      <c r="C325" s="21">
        <v>21908.841040860199</v>
      </c>
      <c r="D325" s="22">
        <f t="shared" si="33"/>
        <v>-1567.3784382914637</v>
      </c>
      <c r="E325" s="15">
        <f t="shared" si="34"/>
        <v>-7.1540910601719521E-2</v>
      </c>
      <c r="F325" s="37"/>
      <c r="G325" s="21">
        <v>21485.829747559259</v>
      </c>
      <c r="H325" s="22">
        <f t="shared" si="31"/>
        <v>1567.3784382914637</v>
      </c>
      <c r="I325" s="22">
        <f t="shared" si="35"/>
        <v>23053.208185850723</v>
      </c>
      <c r="J325" s="21">
        <f t="shared" si="32"/>
        <v>0</v>
      </c>
      <c r="K325" s="34"/>
      <c r="L325" s="46">
        <f>VLOOKUP(A325,'2018-19 TITLE IV-A'!$1:$1048576,2,0)</f>
        <v>10000</v>
      </c>
      <c r="M325" s="5"/>
    </row>
    <row r="326" spans="1:13" x14ac:dyDescent="0.3">
      <c r="A326" s="12" t="s">
        <v>667</v>
      </c>
      <c r="B326" s="21">
        <v>200222.94996892102</v>
      </c>
      <c r="C326" s="21">
        <v>222495.17861726828</v>
      </c>
      <c r="D326" s="22">
        <f t="shared" si="33"/>
        <v>-22272.228648347256</v>
      </c>
      <c r="E326" s="15">
        <f t="shared" si="34"/>
        <v>-0.10010207316294029</v>
      </c>
      <c r="F326" s="37"/>
      <c r="G326" s="21">
        <v>190994.75668026853</v>
      </c>
      <c r="H326" s="22">
        <f t="shared" si="31"/>
        <v>22272.228648347256</v>
      </c>
      <c r="I326" s="22">
        <f t="shared" si="35"/>
        <v>213266.98532861579</v>
      </c>
      <c r="J326" s="21">
        <f t="shared" si="32"/>
        <v>0</v>
      </c>
      <c r="K326" s="34"/>
      <c r="L326" s="46">
        <f>VLOOKUP(A326,'2018-19 TITLE IV-A'!$1:$1048576,2,0)</f>
        <v>92041</v>
      </c>
      <c r="M326" s="5"/>
    </row>
    <row r="327" spans="1:13" x14ac:dyDescent="0.3">
      <c r="A327" s="12" t="s">
        <v>668</v>
      </c>
      <c r="B327" s="21">
        <v>36645.84535040531</v>
      </c>
      <c r="C327" s="21">
        <v>40124.698416870167</v>
      </c>
      <c r="D327" s="22">
        <f t="shared" si="33"/>
        <v>-3478.853066464857</v>
      </c>
      <c r="E327" s="15">
        <f t="shared" si="34"/>
        <v>-8.670103960213682E-2</v>
      </c>
      <c r="F327" s="37"/>
      <c r="G327" s="21">
        <v>35361.990033151589</v>
      </c>
      <c r="H327" s="22">
        <f t="shared" si="31"/>
        <v>3478.853066464857</v>
      </c>
      <c r="I327" s="22">
        <f t="shared" si="35"/>
        <v>38840.843099616446</v>
      </c>
      <c r="J327" s="21">
        <f t="shared" si="32"/>
        <v>0</v>
      </c>
      <c r="K327" s="34"/>
      <c r="L327" s="46">
        <f>VLOOKUP(A327,'2018-19 TITLE IV-A'!$1:$1048576,2,0)</f>
        <v>17582</v>
      </c>
      <c r="M327" s="5"/>
    </row>
    <row r="328" spans="1:13" x14ac:dyDescent="0.3">
      <c r="A328" s="12" t="s">
        <v>669</v>
      </c>
      <c r="B328" s="21">
        <v>25229.153376525945</v>
      </c>
      <c r="C328" s="21">
        <v>27040.848712548759</v>
      </c>
      <c r="D328" s="22">
        <f t="shared" si="33"/>
        <v>-1811.6953360228144</v>
      </c>
      <c r="E328" s="15">
        <f t="shared" si="34"/>
        <v>-6.6998464259816926E-2</v>
      </c>
      <c r="F328" s="37"/>
      <c r="G328" s="21">
        <v>25597.641252642599</v>
      </c>
      <c r="H328" s="22">
        <f t="shared" si="31"/>
        <v>1811.6953360228144</v>
      </c>
      <c r="I328" s="22">
        <f t="shared" si="35"/>
        <v>27409.336588665414</v>
      </c>
      <c r="J328" s="21">
        <f t="shared" si="32"/>
        <v>0</v>
      </c>
      <c r="K328" s="34"/>
      <c r="L328" s="46">
        <f>VLOOKUP(A328,'2018-19 TITLE IV-A'!$1:$1048576,2,0)</f>
        <v>10000</v>
      </c>
      <c r="M328" s="5"/>
    </row>
    <row r="329" spans="1:13" x14ac:dyDescent="0.3">
      <c r="A329" s="12" t="s">
        <v>79</v>
      </c>
      <c r="B329" s="21">
        <v>3269.744331591517</v>
      </c>
      <c r="C329" s="21">
        <v>3585.4318944848874</v>
      </c>
      <c r="D329" s="22">
        <f t="shared" si="33"/>
        <v>-315.68756289337034</v>
      </c>
      <c r="E329" s="15">
        <f t="shared" si="34"/>
        <v>-8.8047290308027049E-2</v>
      </c>
      <c r="F329" s="37"/>
      <c r="G329" s="21">
        <v>4268.1125052086618</v>
      </c>
      <c r="H329" s="22">
        <f t="shared" si="31"/>
        <v>315.68756289337034</v>
      </c>
      <c r="I329" s="22">
        <f t="shared" si="35"/>
        <v>4583.8000681020321</v>
      </c>
      <c r="J329" s="21">
        <f t="shared" si="32"/>
        <v>0</v>
      </c>
      <c r="K329" s="34"/>
      <c r="L329" s="46">
        <f>VLOOKUP(A329,'2018-19 TITLE IV-A'!$1:$1048576,2,0)</f>
        <v>10000</v>
      </c>
      <c r="M329" s="5"/>
    </row>
    <row r="330" spans="1:13" x14ac:dyDescent="0.3">
      <c r="A330" s="12" t="s">
        <v>670</v>
      </c>
      <c r="B330" s="21">
        <v>121642.23040793044</v>
      </c>
      <c r="C330" s="21">
        <v>127076.65750932801</v>
      </c>
      <c r="D330" s="22">
        <f t="shared" si="33"/>
        <v>-5434.4271013975667</v>
      </c>
      <c r="E330" s="15">
        <f t="shared" si="34"/>
        <v>-4.2764951549018049E-2</v>
      </c>
      <c r="F330" s="37"/>
      <c r="G330" s="21">
        <v>114049.38230960294</v>
      </c>
      <c r="H330" s="22">
        <f t="shared" si="31"/>
        <v>5434.4271013975667</v>
      </c>
      <c r="I330" s="22">
        <f t="shared" si="35"/>
        <v>119483.8094110005</v>
      </c>
      <c r="J330" s="21">
        <f t="shared" si="32"/>
        <v>0</v>
      </c>
      <c r="K330" s="34"/>
      <c r="L330" s="46">
        <f>VLOOKUP(A330,'2018-19 TITLE IV-A'!$1:$1048576,2,0)</f>
        <v>26467</v>
      </c>
      <c r="M330" s="5"/>
    </row>
    <row r="331" spans="1:13" x14ac:dyDescent="0.3">
      <c r="A331" s="12" t="s">
        <v>671</v>
      </c>
      <c r="B331" s="21">
        <v>134942.74882242741</v>
      </c>
      <c r="C331" s="21">
        <v>142246.16574041621</v>
      </c>
      <c r="D331" s="22">
        <f t="shared" si="33"/>
        <v>-7303.4169179887976</v>
      </c>
      <c r="E331" s="15">
        <f t="shared" si="34"/>
        <v>-5.1343506378349391E-2</v>
      </c>
      <c r="F331" s="37"/>
      <c r="G331" s="21">
        <v>120552.84420331288</v>
      </c>
      <c r="H331" s="22">
        <f t="shared" si="31"/>
        <v>7303.4169179887976</v>
      </c>
      <c r="I331" s="22">
        <f t="shared" si="35"/>
        <v>127856.26112130168</v>
      </c>
      <c r="J331" s="21">
        <f t="shared" si="32"/>
        <v>0</v>
      </c>
      <c r="K331" s="34"/>
      <c r="L331" s="46">
        <f>VLOOKUP(A331,'2018-19 TITLE IV-A'!$1:$1048576,2,0)</f>
        <v>32532</v>
      </c>
      <c r="M331" s="5"/>
    </row>
    <row r="332" spans="1:13" x14ac:dyDescent="0.3">
      <c r="A332" s="12" t="s">
        <v>672</v>
      </c>
      <c r="B332" s="21">
        <v>39635.152097180202</v>
      </c>
      <c r="C332" s="21">
        <v>42748.557465764723</v>
      </c>
      <c r="D332" s="22">
        <f t="shared" si="33"/>
        <v>-3113.4053685845211</v>
      </c>
      <c r="E332" s="15">
        <f t="shared" si="34"/>
        <v>-7.2830653316849348E-2</v>
      </c>
      <c r="F332" s="37"/>
      <c r="G332" s="21">
        <v>40361.422140859497</v>
      </c>
      <c r="H332" s="22">
        <f t="shared" si="31"/>
        <v>3113.4053685845211</v>
      </c>
      <c r="I332" s="22">
        <f t="shared" si="35"/>
        <v>43474.827509444018</v>
      </c>
      <c r="J332" s="21">
        <f t="shared" si="32"/>
        <v>0</v>
      </c>
      <c r="K332" s="34"/>
      <c r="L332" s="46">
        <f>VLOOKUP(A332,'2018-19 TITLE IV-A'!$1:$1048576,2,0)</f>
        <v>12107</v>
      </c>
      <c r="M332" s="5"/>
    </row>
    <row r="333" spans="1:13" x14ac:dyDescent="0.3">
      <c r="A333" s="12" t="s">
        <v>673</v>
      </c>
      <c r="B333" s="21">
        <v>127776.26200017336</v>
      </c>
      <c r="C333" s="21">
        <v>140336.03151244856</v>
      </c>
      <c r="D333" s="22">
        <f t="shared" si="33"/>
        <v>-12559.769512275205</v>
      </c>
      <c r="E333" s="15">
        <f t="shared" si="34"/>
        <v>-8.949782444974641E-2</v>
      </c>
      <c r="F333" s="37"/>
      <c r="G333" s="21">
        <v>130504.73406080037</v>
      </c>
      <c r="H333" s="22">
        <f t="shared" si="31"/>
        <v>12559.769512275205</v>
      </c>
      <c r="I333" s="22">
        <f t="shared" si="35"/>
        <v>143064.50357307558</v>
      </c>
      <c r="J333" s="21">
        <f t="shared" si="32"/>
        <v>0</v>
      </c>
      <c r="K333" s="34"/>
      <c r="L333" s="46">
        <f>VLOOKUP(A333,'2018-19 TITLE IV-A'!$1:$1048576,2,0)</f>
        <v>61987</v>
      </c>
      <c r="M333" s="5"/>
    </row>
    <row r="334" spans="1:13" x14ac:dyDescent="0.3">
      <c r="A334" s="12" t="s">
        <v>674</v>
      </c>
      <c r="B334" s="21">
        <v>23452.63246601888</v>
      </c>
      <c r="C334" s="21">
        <v>26003.752814328407</v>
      </c>
      <c r="D334" s="22">
        <f t="shared" si="33"/>
        <v>-2551.1203483095269</v>
      </c>
      <c r="E334" s="15">
        <f t="shared" si="34"/>
        <v>-9.8105852894580181E-2</v>
      </c>
      <c r="F334" s="37"/>
      <c r="G334" s="21">
        <v>13234.377794740167</v>
      </c>
      <c r="H334" s="22">
        <f t="shared" si="31"/>
        <v>2551.1203483095269</v>
      </c>
      <c r="I334" s="22">
        <f t="shared" si="35"/>
        <v>15785.498143049694</v>
      </c>
      <c r="J334" s="21">
        <f t="shared" si="32"/>
        <v>0</v>
      </c>
      <c r="K334" s="34"/>
      <c r="L334" s="46">
        <f>VLOOKUP(A334,'2018-19 TITLE IV-A'!$1:$1048576,2,0)</f>
        <v>14267</v>
      </c>
      <c r="M334" s="5"/>
    </row>
    <row r="335" spans="1:13" x14ac:dyDescent="0.3">
      <c r="A335" s="12" t="s">
        <v>931</v>
      </c>
      <c r="B335" s="21">
        <v>186913.58331696526</v>
      </c>
      <c r="C335" s="21">
        <v>200451.7719043562</v>
      </c>
      <c r="D335" s="22">
        <f t="shared" si="33"/>
        <v>-13538.188587390934</v>
      </c>
      <c r="E335" s="15">
        <f t="shared" si="34"/>
        <v>-6.7538383216939391E-2</v>
      </c>
      <c r="F335" s="37"/>
      <c r="G335" s="21">
        <v>185804.10004281549</v>
      </c>
      <c r="H335" s="22">
        <f t="shared" si="31"/>
        <v>13538.188587390934</v>
      </c>
      <c r="I335" s="22">
        <f t="shared" si="35"/>
        <v>199342.28863020643</v>
      </c>
      <c r="J335" s="21">
        <f t="shared" si="32"/>
        <v>0</v>
      </c>
      <c r="K335" s="34"/>
      <c r="L335" s="46">
        <f>VLOOKUP(A335,'2018-19 TITLE IV-A'!$1:$1048576,2,0)</f>
        <v>60310</v>
      </c>
      <c r="M335" s="5"/>
    </row>
    <row r="336" spans="1:13" x14ac:dyDescent="0.3">
      <c r="A336" s="12" t="s">
        <v>675</v>
      </c>
      <c r="B336" s="21">
        <v>42693.853264007754</v>
      </c>
      <c r="C336" s="21">
        <v>46231.012961965498</v>
      </c>
      <c r="D336" s="22">
        <f t="shared" si="33"/>
        <v>-3537.1596979577444</v>
      </c>
      <c r="E336" s="15">
        <f t="shared" si="34"/>
        <v>-7.6510538518110849E-2</v>
      </c>
      <c r="F336" s="37"/>
      <c r="G336" s="21">
        <v>38740.242974250112</v>
      </c>
      <c r="H336" s="22">
        <f t="shared" si="31"/>
        <v>3537.1596979577444</v>
      </c>
      <c r="I336" s="22">
        <f t="shared" si="35"/>
        <v>42277.402672207856</v>
      </c>
      <c r="J336" s="21">
        <f t="shared" si="32"/>
        <v>0</v>
      </c>
      <c r="K336" s="34"/>
      <c r="L336" s="46">
        <f>VLOOKUP(A336,'2018-19 TITLE IV-A'!$1:$1048576,2,0)</f>
        <v>14155</v>
      </c>
      <c r="M336" s="5"/>
    </row>
    <row r="337" spans="1:13" x14ac:dyDescent="0.3">
      <c r="A337" s="12" t="s">
        <v>676</v>
      </c>
      <c r="B337" s="21">
        <v>29792.580343498266</v>
      </c>
      <c r="C337" s="21">
        <v>32215.083421641655</v>
      </c>
      <c r="D337" s="22">
        <f t="shared" si="33"/>
        <v>-2422.5030781433888</v>
      </c>
      <c r="E337" s="15">
        <f t="shared" si="34"/>
        <v>-7.5197790005286258E-2</v>
      </c>
      <c r="F337" s="37"/>
      <c r="G337" s="21">
        <v>28629.412967148208</v>
      </c>
      <c r="H337" s="22">
        <f t="shared" si="31"/>
        <v>2422.5030781433888</v>
      </c>
      <c r="I337" s="22">
        <f t="shared" si="35"/>
        <v>31051.916045291597</v>
      </c>
      <c r="J337" s="21">
        <f t="shared" si="32"/>
        <v>0</v>
      </c>
      <c r="K337" s="34"/>
      <c r="L337" s="46">
        <f>VLOOKUP(A337,'2018-19 TITLE IV-A'!$1:$1048576,2,0)</f>
        <v>12004</v>
      </c>
      <c r="M337" s="5"/>
    </row>
    <row r="338" spans="1:13" x14ac:dyDescent="0.3">
      <c r="A338" s="12" t="s">
        <v>932</v>
      </c>
      <c r="B338" s="21">
        <v>127334.9934323999</v>
      </c>
      <c r="C338" s="21">
        <v>131765.88830664323</v>
      </c>
      <c r="D338" s="22">
        <f t="shared" si="33"/>
        <v>-4430.8948742433276</v>
      </c>
      <c r="E338" s="15">
        <f t="shared" si="34"/>
        <v>-3.3627025409883271E-2</v>
      </c>
      <c r="F338" s="37"/>
      <c r="G338" s="21">
        <v>127436.59432539399</v>
      </c>
      <c r="H338" s="22">
        <f t="shared" si="31"/>
        <v>4430.8948742433276</v>
      </c>
      <c r="I338" s="22">
        <f t="shared" si="35"/>
        <v>131867.48919963732</v>
      </c>
      <c r="J338" s="21">
        <f t="shared" si="32"/>
        <v>0</v>
      </c>
      <c r="K338" s="34"/>
      <c r="L338" s="46">
        <f>VLOOKUP(A338,'2018-19 TITLE IV-A'!$1:$1048576,2,0)</f>
        <v>16329</v>
      </c>
      <c r="M338" s="5"/>
    </row>
    <row r="339" spans="1:13" x14ac:dyDescent="0.3">
      <c r="A339" s="12" t="s">
        <v>80</v>
      </c>
      <c r="B339" s="21">
        <v>59965.440165849039</v>
      </c>
      <c r="C339" s="21">
        <v>63982.979944899947</v>
      </c>
      <c r="D339" s="22">
        <f t="shared" si="33"/>
        <v>-4017.5397790509087</v>
      </c>
      <c r="E339" s="15">
        <f t="shared" si="34"/>
        <v>-6.2790757518807028E-2</v>
      </c>
      <c r="F339" s="37"/>
      <c r="G339" s="21">
        <v>54124.244368048778</v>
      </c>
      <c r="H339" s="22">
        <f t="shared" si="31"/>
        <v>4017.5397790509087</v>
      </c>
      <c r="I339" s="22">
        <f t="shared" si="35"/>
        <v>58141.784147099686</v>
      </c>
      <c r="J339" s="21">
        <f t="shared" si="32"/>
        <v>0</v>
      </c>
      <c r="K339" s="34"/>
      <c r="L339" s="46">
        <f>VLOOKUP(A339,'2018-19 TITLE IV-A'!$1:$1048576,2,0)</f>
        <v>16957</v>
      </c>
      <c r="M339" s="5"/>
    </row>
    <row r="340" spans="1:13" x14ac:dyDescent="0.3">
      <c r="A340" s="12" t="s">
        <v>677</v>
      </c>
      <c r="B340" s="21">
        <v>70247.208815281294</v>
      </c>
      <c r="C340" s="21">
        <v>77214.624280136559</v>
      </c>
      <c r="D340" s="22">
        <f t="shared" si="33"/>
        <v>-6967.4154648552649</v>
      </c>
      <c r="E340" s="15">
        <f t="shared" si="34"/>
        <v>-9.0234402223823729E-2</v>
      </c>
      <c r="F340" s="37"/>
      <c r="G340" s="21">
        <v>73170.421645465991</v>
      </c>
      <c r="H340" s="22">
        <f t="shared" si="31"/>
        <v>6967.4154648552649</v>
      </c>
      <c r="I340" s="22">
        <f t="shared" si="35"/>
        <v>80137.837110321256</v>
      </c>
      <c r="J340" s="21">
        <f t="shared" si="32"/>
        <v>0</v>
      </c>
      <c r="K340" s="34"/>
      <c r="L340" s="46">
        <f>VLOOKUP(A340,'2018-19 TITLE IV-A'!$1:$1048576,2,0)</f>
        <v>34869</v>
      </c>
      <c r="M340" s="5"/>
    </row>
    <row r="341" spans="1:13" x14ac:dyDescent="0.3">
      <c r="A341" s="12" t="s">
        <v>933</v>
      </c>
      <c r="B341" s="21">
        <v>157763.26670995384</v>
      </c>
      <c r="C341" s="21">
        <v>167865.41082018294</v>
      </c>
      <c r="D341" s="22">
        <f t="shared" si="33"/>
        <v>-10102.144110229099</v>
      </c>
      <c r="E341" s="15">
        <f t="shared" si="34"/>
        <v>-6.0180021964444497E-2</v>
      </c>
      <c r="F341" s="37"/>
      <c r="G341" s="21">
        <v>162008.73446786989</v>
      </c>
      <c r="H341" s="22">
        <f t="shared" si="31"/>
        <v>10102.144110229099</v>
      </c>
      <c r="I341" s="22">
        <f t="shared" si="35"/>
        <v>172110.87857809899</v>
      </c>
      <c r="J341" s="21">
        <f t="shared" si="32"/>
        <v>0</v>
      </c>
      <c r="K341" s="34"/>
      <c r="L341" s="46">
        <f>VLOOKUP(A341,'2018-19 TITLE IV-A'!$1:$1048576,2,0)</f>
        <v>42721</v>
      </c>
      <c r="M341" s="5"/>
    </row>
    <row r="342" spans="1:13" x14ac:dyDescent="0.3">
      <c r="A342" s="12" t="s">
        <v>678</v>
      </c>
      <c r="B342" s="21">
        <v>18865.677592867098</v>
      </c>
      <c r="C342" s="21">
        <v>20321.747194043579</v>
      </c>
      <c r="D342" s="22">
        <f t="shared" si="33"/>
        <v>-1456.0696011764812</v>
      </c>
      <c r="E342" s="15">
        <f t="shared" si="34"/>
        <v>-7.165080774173116E-2</v>
      </c>
      <c r="F342" s="37"/>
      <c r="G342" s="21">
        <v>19461.716998847587</v>
      </c>
      <c r="H342" s="22">
        <f t="shared" si="31"/>
        <v>1456.0696011764812</v>
      </c>
      <c r="I342" s="22">
        <f t="shared" si="35"/>
        <v>20917.786600024068</v>
      </c>
      <c r="J342" s="21">
        <f t="shared" si="32"/>
        <v>0</v>
      </c>
      <c r="K342" s="34"/>
      <c r="L342" s="46">
        <f>VLOOKUP(A342,'2018-19 TITLE IV-A'!$1:$1048576,2,0)</f>
        <v>10845</v>
      </c>
      <c r="M342" s="5"/>
    </row>
    <row r="343" spans="1:13" x14ac:dyDescent="0.3">
      <c r="A343" s="12" t="s">
        <v>679</v>
      </c>
      <c r="B343" s="21">
        <v>45908.596839531107</v>
      </c>
      <c r="C343" s="21">
        <v>50145.826177720082</v>
      </c>
      <c r="D343" s="22">
        <f t="shared" si="33"/>
        <v>-4237.2293381889758</v>
      </c>
      <c r="E343" s="15">
        <f t="shared" si="34"/>
        <v>-8.4498145930868906E-2</v>
      </c>
      <c r="F343" s="37"/>
      <c r="G343" s="21">
        <v>61383.187933834197</v>
      </c>
      <c r="H343" s="22">
        <f t="shared" si="31"/>
        <v>4237.2293381889758</v>
      </c>
      <c r="I343" s="22">
        <f t="shared" si="35"/>
        <v>65620.417272023173</v>
      </c>
      <c r="J343" s="21">
        <f t="shared" si="32"/>
        <v>0</v>
      </c>
      <c r="K343" s="34"/>
      <c r="L343" s="46">
        <f>VLOOKUP(A343,'2018-19 TITLE IV-A'!$1:$1048576,2,0)</f>
        <v>22570</v>
      </c>
      <c r="M343" s="5"/>
    </row>
    <row r="344" spans="1:13" x14ac:dyDescent="0.3">
      <c r="A344" s="12" t="s">
        <v>435</v>
      </c>
      <c r="B344" s="21">
        <v>3608.565725141108</v>
      </c>
      <c r="C344" s="21">
        <v>3965.6949531077571</v>
      </c>
      <c r="D344" s="22">
        <f t="shared" si="33"/>
        <v>-357.12922796664907</v>
      </c>
      <c r="E344" s="15">
        <f t="shared" si="34"/>
        <v>-9.0054639146357252E-2</v>
      </c>
      <c r="F344" s="37"/>
      <c r="G344" s="21">
        <v>3956.6660979828353</v>
      </c>
      <c r="H344" s="22">
        <f t="shared" si="31"/>
        <v>357.12922796664907</v>
      </c>
      <c r="I344" s="22">
        <f t="shared" si="35"/>
        <v>4313.7953259494843</v>
      </c>
      <c r="J344" s="21">
        <f t="shared" si="32"/>
        <v>0</v>
      </c>
      <c r="K344" s="34"/>
      <c r="L344" s="46">
        <f>VLOOKUP(A344,'2018-19 TITLE IV-A'!$1:$1048576,2,0)</f>
        <v>10000</v>
      </c>
      <c r="M344" s="5"/>
    </row>
    <row r="345" spans="1:13" x14ac:dyDescent="0.3">
      <c r="A345" s="12" t="s">
        <v>680</v>
      </c>
      <c r="B345" s="21">
        <v>208171.65774604084</v>
      </c>
      <c r="C345" s="21">
        <v>223404.3793665311</v>
      </c>
      <c r="D345" s="22">
        <f t="shared" si="33"/>
        <v>-15232.721620490251</v>
      </c>
      <c r="E345" s="15">
        <f t="shared" si="34"/>
        <v>-6.818452558397925E-2</v>
      </c>
      <c r="F345" s="37"/>
      <c r="G345" s="21">
        <v>224409.31510395446</v>
      </c>
      <c r="H345" s="22">
        <f t="shared" si="31"/>
        <v>15232.721620490251</v>
      </c>
      <c r="I345" s="22">
        <f t="shared" si="35"/>
        <v>239642.03672444471</v>
      </c>
      <c r="J345" s="21">
        <f t="shared" si="32"/>
        <v>0</v>
      </c>
      <c r="K345" s="34"/>
      <c r="L345" s="46">
        <f>VLOOKUP(A345,'2018-19 TITLE IV-A'!$1:$1048576,2,0)</f>
        <v>69158</v>
      </c>
      <c r="M345" s="5"/>
    </row>
    <row r="346" spans="1:13" x14ac:dyDescent="0.3">
      <c r="A346" s="12" t="s">
        <v>681</v>
      </c>
      <c r="B346" s="21">
        <v>25628.737175779923</v>
      </c>
      <c r="C346" s="21">
        <v>28169.23455674334</v>
      </c>
      <c r="D346" s="22">
        <f t="shared" si="33"/>
        <v>-2540.4973809634175</v>
      </c>
      <c r="E346" s="15">
        <f t="shared" si="34"/>
        <v>-9.0186951152183781E-2</v>
      </c>
      <c r="F346" s="37"/>
      <c r="G346" s="21">
        <v>31964.919640216609</v>
      </c>
      <c r="H346" s="22">
        <f t="shared" si="31"/>
        <v>2540.4973809634175</v>
      </c>
      <c r="I346" s="22">
        <f t="shared" si="35"/>
        <v>34505.417021180023</v>
      </c>
      <c r="J346" s="21">
        <f t="shared" si="32"/>
        <v>0</v>
      </c>
      <c r="K346" s="34"/>
      <c r="L346" s="46">
        <f>VLOOKUP(A346,'2018-19 TITLE IV-A'!$1:$1048576,2,0)</f>
        <v>12133</v>
      </c>
      <c r="M346" s="5"/>
    </row>
    <row r="347" spans="1:13" x14ac:dyDescent="0.3">
      <c r="A347" s="12" t="s">
        <v>682</v>
      </c>
      <c r="B347" s="21">
        <v>48733.229163261924</v>
      </c>
      <c r="C347" s="21">
        <v>52226.853845326332</v>
      </c>
      <c r="D347" s="22">
        <f t="shared" si="33"/>
        <v>-3493.6246820644083</v>
      </c>
      <c r="E347" s="15">
        <f t="shared" si="34"/>
        <v>-6.6893263232187694E-2</v>
      </c>
      <c r="F347" s="37"/>
      <c r="G347" s="21">
        <v>50911.520591583678</v>
      </c>
      <c r="H347" s="22">
        <f t="shared" si="31"/>
        <v>3493.6246820644083</v>
      </c>
      <c r="I347" s="22">
        <f t="shared" si="35"/>
        <v>54405.145273648086</v>
      </c>
      <c r="J347" s="21">
        <f t="shared" si="32"/>
        <v>0</v>
      </c>
      <c r="K347" s="34"/>
      <c r="L347" s="46">
        <f>VLOOKUP(A347,'2018-19 TITLE IV-A'!$1:$1048576,2,0)</f>
        <v>14661</v>
      </c>
      <c r="M347" s="5"/>
    </row>
    <row r="348" spans="1:13" x14ac:dyDescent="0.3">
      <c r="A348" s="12" t="s">
        <v>683</v>
      </c>
      <c r="B348" s="21">
        <v>255422.0393294293</v>
      </c>
      <c r="C348" s="21">
        <v>280596.3191371166</v>
      </c>
      <c r="D348" s="22">
        <f t="shared" si="33"/>
        <v>-25174.2798076873</v>
      </c>
      <c r="E348" s="15">
        <f t="shared" si="34"/>
        <v>-8.9717070719611214E-2</v>
      </c>
      <c r="F348" s="37"/>
      <c r="G348" s="21">
        <v>210714.55680739635</v>
      </c>
      <c r="H348" s="22">
        <f t="shared" si="31"/>
        <v>25174.2798076873</v>
      </c>
      <c r="I348" s="22">
        <f t="shared" si="35"/>
        <v>235888.83661508365</v>
      </c>
      <c r="J348" s="21">
        <f t="shared" si="32"/>
        <v>0</v>
      </c>
      <c r="K348" s="34"/>
      <c r="L348" s="46">
        <f>VLOOKUP(A348,'2018-19 TITLE IV-A'!$1:$1048576,2,0)</f>
        <v>120135</v>
      </c>
      <c r="M348" s="5"/>
    </row>
    <row r="349" spans="1:13" x14ac:dyDescent="0.3">
      <c r="A349" s="12" t="s">
        <v>684</v>
      </c>
      <c r="B349" s="21">
        <v>48773.836255345595</v>
      </c>
      <c r="C349" s="21">
        <v>50709.49475548073</v>
      </c>
      <c r="D349" s="22">
        <f t="shared" si="33"/>
        <v>-1935.6585001351341</v>
      </c>
      <c r="E349" s="15">
        <f t="shared" si="34"/>
        <v>-3.8171520135801162E-2</v>
      </c>
      <c r="F349" s="37"/>
      <c r="G349" s="21">
        <v>49909.478562095304</v>
      </c>
      <c r="H349" s="22">
        <f t="shared" si="31"/>
        <v>1935.6585001351341</v>
      </c>
      <c r="I349" s="22">
        <f t="shared" si="35"/>
        <v>51845.137062230438</v>
      </c>
      <c r="J349" s="21">
        <f t="shared" si="32"/>
        <v>0</v>
      </c>
      <c r="K349" s="34"/>
      <c r="L349" s="46">
        <f>VLOOKUP(A349,'2018-19 TITLE IV-A'!$1:$1048576,2,0)</f>
        <v>10000</v>
      </c>
      <c r="M349" s="5"/>
    </row>
    <row r="350" spans="1:13" x14ac:dyDescent="0.3">
      <c r="A350" s="12" t="s">
        <v>685</v>
      </c>
      <c r="B350" s="21">
        <v>107536.82458571353</v>
      </c>
      <c r="C350" s="21">
        <v>114596.00347711971</v>
      </c>
      <c r="D350" s="22">
        <f t="shared" si="33"/>
        <v>-7059.1788914061763</v>
      </c>
      <c r="E350" s="15">
        <f t="shared" si="34"/>
        <v>-6.1600567883814739E-2</v>
      </c>
      <c r="F350" s="37"/>
      <c r="G350" s="21">
        <v>107123.31926687603</v>
      </c>
      <c r="H350" s="22">
        <f t="shared" si="31"/>
        <v>7059.1788914061763</v>
      </c>
      <c r="I350" s="22">
        <f t="shared" si="35"/>
        <v>114182.49815828221</v>
      </c>
      <c r="J350" s="21">
        <f t="shared" si="32"/>
        <v>0</v>
      </c>
      <c r="K350" s="34"/>
      <c r="L350" s="46">
        <f>VLOOKUP(A350,'2018-19 TITLE IV-A'!$1:$1048576,2,0)</f>
        <v>31262</v>
      </c>
      <c r="M350" s="5"/>
    </row>
    <row r="351" spans="1:13" x14ac:dyDescent="0.3">
      <c r="A351" s="12" t="s">
        <v>81</v>
      </c>
      <c r="B351" s="21">
        <v>1286.403842098455</v>
      </c>
      <c r="C351" s="21">
        <v>1377.5577665944058</v>
      </c>
      <c r="D351" s="22">
        <f t="shared" si="33"/>
        <v>-91.153924495950832</v>
      </c>
      <c r="E351" s="15">
        <f t="shared" si="34"/>
        <v>-6.6170672988401291E-2</v>
      </c>
      <c r="F351" s="37"/>
      <c r="G351" s="21">
        <v>1511.1634381526774</v>
      </c>
      <c r="H351" s="22">
        <f t="shared" si="31"/>
        <v>91.153924495950832</v>
      </c>
      <c r="I351" s="22">
        <f t="shared" si="35"/>
        <v>1602.3173626486282</v>
      </c>
      <c r="J351" s="21">
        <f t="shared" si="32"/>
        <v>0</v>
      </c>
      <c r="K351" s="34"/>
      <c r="L351" s="46">
        <v>0</v>
      </c>
      <c r="M351" s="5"/>
    </row>
    <row r="352" spans="1:13" x14ac:dyDescent="0.3">
      <c r="A352" s="12" t="s">
        <v>686</v>
      </c>
      <c r="B352" s="21">
        <v>255795.17255726148</v>
      </c>
      <c r="C352" s="21">
        <v>274655.05202258809</v>
      </c>
      <c r="D352" s="22">
        <f t="shared" si="33"/>
        <v>-18859.879465326609</v>
      </c>
      <c r="E352" s="15">
        <f t="shared" si="34"/>
        <v>-6.8667513400683888E-2</v>
      </c>
      <c r="F352" s="37"/>
      <c r="G352" s="21">
        <v>268598.35348881147</v>
      </c>
      <c r="H352" s="22">
        <f t="shared" si="31"/>
        <v>18859.879465326609</v>
      </c>
      <c r="I352" s="22">
        <f t="shared" si="35"/>
        <v>287458.23295413808</v>
      </c>
      <c r="J352" s="21">
        <f t="shared" si="32"/>
        <v>0</v>
      </c>
      <c r="K352" s="34"/>
      <c r="L352" s="46">
        <f>VLOOKUP(A352,'2018-19 TITLE IV-A'!$1:$1048576,2,0)</f>
        <v>80918</v>
      </c>
      <c r="M352" s="5"/>
    </row>
    <row r="353" spans="1:13" x14ac:dyDescent="0.3">
      <c r="A353" s="12" t="s">
        <v>687</v>
      </c>
      <c r="B353" s="21">
        <v>61311.765880538704</v>
      </c>
      <c r="C353" s="21">
        <v>66924.533862754324</v>
      </c>
      <c r="D353" s="22">
        <f t="shared" si="33"/>
        <v>-5612.7679822156206</v>
      </c>
      <c r="E353" s="15">
        <f t="shared" si="34"/>
        <v>-8.3867121043024628E-2</v>
      </c>
      <c r="F353" s="37"/>
      <c r="G353" s="21">
        <v>73215.984671494094</v>
      </c>
      <c r="H353" s="22">
        <f t="shared" si="31"/>
        <v>5612.7679822156206</v>
      </c>
      <c r="I353" s="22">
        <f t="shared" si="35"/>
        <v>78828.752653709715</v>
      </c>
      <c r="J353" s="21">
        <f t="shared" si="32"/>
        <v>0</v>
      </c>
      <c r="K353" s="34"/>
      <c r="L353" s="46">
        <f>VLOOKUP(A353,'2018-19 TITLE IV-A'!$1:$1048576,2,0)</f>
        <v>27162</v>
      </c>
      <c r="M353" s="5"/>
    </row>
    <row r="354" spans="1:13" x14ac:dyDescent="0.3">
      <c r="A354" s="12" t="s">
        <v>688</v>
      </c>
      <c r="B354" s="21">
        <v>13179.506291040954</v>
      </c>
      <c r="C354" s="21">
        <v>14388.364639353911</v>
      </c>
      <c r="D354" s="22">
        <f t="shared" si="33"/>
        <v>-1208.8583483129569</v>
      </c>
      <c r="E354" s="15">
        <f t="shared" si="34"/>
        <v>-8.4016382585035632E-2</v>
      </c>
      <c r="F354" s="37"/>
      <c r="G354" s="21">
        <v>16605.063736303757</v>
      </c>
      <c r="H354" s="22">
        <f t="shared" si="31"/>
        <v>1208.8583483129569</v>
      </c>
      <c r="I354" s="22">
        <f t="shared" si="35"/>
        <v>17813.922084616715</v>
      </c>
      <c r="J354" s="21">
        <f t="shared" si="32"/>
        <v>0</v>
      </c>
      <c r="K354" s="34"/>
      <c r="L354" s="46">
        <f>VLOOKUP(A354,'2018-19 TITLE IV-A'!$1:$1048576,2,0)</f>
        <v>10000</v>
      </c>
      <c r="M354" s="5"/>
    </row>
    <row r="355" spans="1:13" x14ac:dyDescent="0.3">
      <c r="A355" s="12" t="s">
        <v>934</v>
      </c>
      <c r="B355" s="21">
        <v>51556.672188507029</v>
      </c>
      <c r="C355" s="21">
        <v>53643.16522666299</v>
      </c>
      <c r="D355" s="22">
        <f t="shared" si="33"/>
        <v>-2086.4930381559607</v>
      </c>
      <c r="E355" s="15">
        <f t="shared" si="34"/>
        <v>-3.889578531281157E-2</v>
      </c>
      <c r="F355" s="37"/>
      <c r="G355" s="21">
        <v>49661.690387093528</v>
      </c>
      <c r="H355" s="22">
        <f t="shared" si="31"/>
        <v>2086.4930381559607</v>
      </c>
      <c r="I355" s="22">
        <f t="shared" si="35"/>
        <v>51748.183425249488</v>
      </c>
      <c r="J355" s="21">
        <f t="shared" si="32"/>
        <v>0</v>
      </c>
      <c r="K355" s="34"/>
      <c r="L355" s="46">
        <f>VLOOKUP(A355,'2018-19 TITLE IV-A'!$1:$1048576,2,0)</f>
        <v>10000</v>
      </c>
      <c r="M355" s="5"/>
    </row>
    <row r="356" spans="1:13" x14ac:dyDescent="0.3">
      <c r="A356" s="12" t="s">
        <v>935</v>
      </c>
      <c r="B356" s="21">
        <v>21165.162562949525</v>
      </c>
      <c r="C356" s="21">
        <v>23092.022602204361</v>
      </c>
      <c r="D356" s="22">
        <f t="shared" si="33"/>
        <v>-1926.860039254836</v>
      </c>
      <c r="E356" s="15">
        <f t="shared" si="34"/>
        <v>-8.3442670763318016E-2</v>
      </c>
      <c r="F356" s="37"/>
      <c r="G356" s="21">
        <v>25937.927746417539</v>
      </c>
      <c r="H356" s="22">
        <f t="shared" si="31"/>
        <v>1926.860039254836</v>
      </c>
      <c r="I356" s="22">
        <f t="shared" si="35"/>
        <v>27864.787785672375</v>
      </c>
      <c r="J356" s="21">
        <f t="shared" si="32"/>
        <v>0</v>
      </c>
      <c r="K356" s="34"/>
      <c r="L356" s="46">
        <f>VLOOKUP(A356,'2018-19 TITLE IV-A'!$1:$1048576,2,0)</f>
        <v>10904</v>
      </c>
      <c r="M356" s="5"/>
    </row>
    <row r="357" spans="1:13" x14ac:dyDescent="0.3">
      <c r="A357" s="12" t="s">
        <v>689</v>
      </c>
      <c r="B357" s="21">
        <v>26678.540115336076</v>
      </c>
      <c r="C357" s="21">
        <v>29087.202093280357</v>
      </c>
      <c r="D357" s="22">
        <f t="shared" si="33"/>
        <v>-2408.6619779442808</v>
      </c>
      <c r="E357" s="15">
        <f t="shared" si="34"/>
        <v>-8.2808307592455721E-2</v>
      </c>
      <c r="F357" s="37"/>
      <c r="G357" s="21">
        <v>31543.024157149768</v>
      </c>
      <c r="H357" s="22">
        <f t="shared" si="31"/>
        <v>2408.6619779442808</v>
      </c>
      <c r="I357" s="22">
        <f t="shared" si="35"/>
        <v>33951.686135094045</v>
      </c>
      <c r="J357" s="21">
        <f t="shared" si="32"/>
        <v>0</v>
      </c>
      <c r="K357" s="34"/>
      <c r="L357" s="46">
        <f>VLOOKUP(A357,'2018-19 TITLE IV-A'!$1:$1048576,2,0)</f>
        <v>13136</v>
      </c>
      <c r="M357" s="5"/>
    </row>
    <row r="358" spans="1:13" x14ac:dyDescent="0.3">
      <c r="A358" s="12" t="s">
        <v>690</v>
      </c>
      <c r="B358" s="21">
        <v>43543.11096216688</v>
      </c>
      <c r="C358" s="21">
        <v>47770.808355082918</v>
      </c>
      <c r="D358" s="22">
        <f t="shared" si="33"/>
        <v>-4227.6973929160376</v>
      </c>
      <c r="E358" s="15">
        <f t="shared" si="34"/>
        <v>-8.8499599200652868E-2</v>
      </c>
      <c r="F358" s="37"/>
      <c r="G358" s="21">
        <v>51638.162177110025</v>
      </c>
      <c r="H358" s="22">
        <f t="shared" si="31"/>
        <v>4227.6973929160376</v>
      </c>
      <c r="I358" s="22">
        <f t="shared" si="35"/>
        <v>55865.859570026063</v>
      </c>
      <c r="J358" s="21">
        <f t="shared" si="32"/>
        <v>0</v>
      </c>
      <c r="K358" s="34"/>
      <c r="L358" s="46">
        <f>VLOOKUP(A358,'2018-19 TITLE IV-A'!$1:$1048576,2,0)</f>
        <v>22214</v>
      </c>
      <c r="M358" s="5"/>
    </row>
    <row r="359" spans="1:13" x14ac:dyDescent="0.3">
      <c r="A359" s="12" t="s">
        <v>691</v>
      </c>
      <c r="B359" s="21">
        <v>27571.121807816777</v>
      </c>
      <c r="C359" s="21">
        <v>30413.878122521586</v>
      </c>
      <c r="D359" s="22">
        <f t="shared" si="33"/>
        <v>-2842.7563147048095</v>
      </c>
      <c r="E359" s="15">
        <f t="shared" si="34"/>
        <v>-9.3469050650260121E-2</v>
      </c>
      <c r="F359" s="37"/>
      <c r="G359" s="21">
        <v>24435.920248208917</v>
      </c>
      <c r="H359" s="22">
        <f t="shared" ref="H359:H413" si="36">-D359</f>
        <v>2842.7563147048095</v>
      </c>
      <c r="I359" s="22">
        <f t="shared" si="35"/>
        <v>27278.676562913726</v>
      </c>
      <c r="J359" s="21">
        <f t="shared" ref="J359:J413" si="37">D359+H359</f>
        <v>0</v>
      </c>
      <c r="K359" s="34"/>
      <c r="L359" s="46">
        <f>VLOOKUP(A359,'2018-19 TITLE IV-A'!$1:$1048576,2,0)</f>
        <v>14044</v>
      </c>
      <c r="M359" s="5"/>
    </row>
    <row r="360" spans="1:13" x14ac:dyDescent="0.3">
      <c r="A360" s="12" t="s">
        <v>82</v>
      </c>
      <c r="B360" s="21">
        <v>28472.499437225961</v>
      </c>
      <c r="C360" s="21">
        <v>31085.540140948622</v>
      </c>
      <c r="D360" s="22">
        <f t="shared" si="33"/>
        <v>-2613.0407037226614</v>
      </c>
      <c r="E360" s="15">
        <f t="shared" si="34"/>
        <v>-8.4059684723976624E-2</v>
      </c>
      <c r="F360" s="37"/>
      <c r="G360" s="21">
        <v>31625.355392082172</v>
      </c>
      <c r="H360" s="22">
        <f t="shared" si="36"/>
        <v>2613.0407037226614</v>
      </c>
      <c r="I360" s="22">
        <f t="shared" si="35"/>
        <v>34238.396095804834</v>
      </c>
      <c r="J360" s="21">
        <f t="shared" si="37"/>
        <v>0</v>
      </c>
      <c r="K360" s="34"/>
      <c r="L360" s="46">
        <f>VLOOKUP(A360,'2018-19 TITLE IV-A'!$1:$1048576,2,0)</f>
        <v>13523</v>
      </c>
      <c r="M360" s="5"/>
    </row>
    <row r="361" spans="1:13" x14ac:dyDescent="0.3">
      <c r="A361" s="12" t="s">
        <v>692</v>
      </c>
      <c r="B361" s="21">
        <v>83859.770206745627</v>
      </c>
      <c r="C361" s="21">
        <v>87225.717956221954</v>
      </c>
      <c r="D361" s="22">
        <f t="shared" si="33"/>
        <v>-3365.9477494763269</v>
      </c>
      <c r="E361" s="15">
        <f t="shared" si="34"/>
        <v>-3.8588937166050941E-2</v>
      </c>
      <c r="F361" s="37"/>
      <c r="G361" s="21">
        <v>79579.563026611111</v>
      </c>
      <c r="H361" s="22">
        <f t="shared" si="36"/>
        <v>3365.9477494763269</v>
      </c>
      <c r="I361" s="22">
        <f t="shared" si="35"/>
        <v>82945.510776087438</v>
      </c>
      <c r="J361" s="21">
        <f t="shared" si="37"/>
        <v>0</v>
      </c>
      <c r="K361" s="34"/>
      <c r="L361" s="46">
        <f>VLOOKUP(A361,'2018-19 TITLE IV-A'!$1:$1048576,2,0)</f>
        <v>11421</v>
      </c>
      <c r="M361" s="5"/>
    </row>
    <row r="362" spans="1:13" x14ac:dyDescent="0.3">
      <c r="A362" s="12" t="s">
        <v>83</v>
      </c>
      <c r="B362" s="21">
        <v>78856.511573914264</v>
      </c>
      <c r="C362" s="21">
        <v>85426.828643265486</v>
      </c>
      <c r="D362" s="22">
        <f t="shared" si="33"/>
        <v>-6570.317069351222</v>
      </c>
      <c r="E362" s="15">
        <f t="shared" si="34"/>
        <v>-7.6911635064767059E-2</v>
      </c>
      <c r="F362" s="37"/>
      <c r="G362" s="21">
        <v>77105.814656434639</v>
      </c>
      <c r="H362" s="22">
        <f t="shared" si="36"/>
        <v>6570.317069351222</v>
      </c>
      <c r="I362" s="22">
        <f t="shared" si="35"/>
        <v>83676.131725785861</v>
      </c>
      <c r="J362" s="21">
        <f t="shared" si="37"/>
        <v>0</v>
      </c>
      <c r="K362" s="34"/>
      <c r="L362" s="46">
        <f>VLOOKUP(A362,'2018-19 TITLE IV-A'!$1:$1048576,2,0)</f>
        <v>26246</v>
      </c>
      <c r="M362" s="5"/>
    </row>
    <row r="363" spans="1:13" x14ac:dyDescent="0.3">
      <c r="A363" s="12" t="s">
        <v>693</v>
      </c>
      <c r="B363" s="21">
        <v>109208.61386597986</v>
      </c>
      <c r="C363" s="21">
        <v>119665.82914236691</v>
      </c>
      <c r="D363" s="22">
        <f t="shared" si="33"/>
        <v>-10457.215276387054</v>
      </c>
      <c r="E363" s="15">
        <f t="shared" si="34"/>
        <v>-8.7386811684946997E-2</v>
      </c>
      <c r="F363" s="37"/>
      <c r="G363" s="21">
        <v>119596.47058379746</v>
      </c>
      <c r="H363" s="22">
        <f t="shared" si="36"/>
        <v>10457.215276387054</v>
      </c>
      <c r="I363" s="22">
        <f t="shared" si="35"/>
        <v>130053.68586018452</v>
      </c>
      <c r="J363" s="21">
        <f t="shared" si="37"/>
        <v>0</v>
      </c>
      <c r="K363" s="34"/>
      <c r="L363" s="46">
        <f>VLOOKUP(A363,'2018-19 TITLE IV-A'!$1:$1048576,2,0)</f>
        <v>50567</v>
      </c>
      <c r="M363" s="5"/>
    </row>
    <row r="364" spans="1:13" x14ac:dyDescent="0.3">
      <c r="A364" s="12" t="s">
        <v>936</v>
      </c>
      <c r="B364" s="21">
        <v>52351.605741130952</v>
      </c>
      <c r="C364" s="21">
        <v>55461.956247910552</v>
      </c>
      <c r="D364" s="22">
        <f t="shared" si="33"/>
        <v>-3110.3505067795995</v>
      </c>
      <c r="E364" s="15">
        <f t="shared" si="34"/>
        <v>-5.6080793343757596E-2</v>
      </c>
      <c r="F364" s="37"/>
      <c r="G364" s="21">
        <v>51037.681463006964</v>
      </c>
      <c r="H364" s="22">
        <f t="shared" si="36"/>
        <v>3110.3505067795995</v>
      </c>
      <c r="I364" s="22">
        <f t="shared" si="35"/>
        <v>54148.031969786563</v>
      </c>
      <c r="J364" s="21">
        <f t="shared" si="37"/>
        <v>0</v>
      </c>
      <c r="K364" s="34"/>
      <c r="L364" s="46">
        <f>VLOOKUP(A364,'2018-19 TITLE IV-A'!$1:$1048576,2,0)</f>
        <v>14953</v>
      </c>
      <c r="M364" s="5"/>
    </row>
    <row r="365" spans="1:13" x14ac:dyDescent="0.3">
      <c r="A365" s="12" t="s">
        <v>84</v>
      </c>
      <c r="B365" s="21">
        <v>117604.3100200851</v>
      </c>
      <c r="C365" s="21">
        <v>124199.54721016604</v>
      </c>
      <c r="D365" s="22">
        <f t="shared" si="33"/>
        <v>-6595.2371900809376</v>
      </c>
      <c r="E365" s="15">
        <f t="shared" si="34"/>
        <v>-5.3101942303547256E-2</v>
      </c>
      <c r="F365" s="37"/>
      <c r="G365" s="21">
        <v>111314.42857520164</v>
      </c>
      <c r="H365" s="22">
        <f t="shared" si="36"/>
        <v>6595.2371900809376</v>
      </c>
      <c r="I365" s="22">
        <f t="shared" si="35"/>
        <v>117909.66576528258</v>
      </c>
      <c r="J365" s="21">
        <f t="shared" si="37"/>
        <v>0</v>
      </c>
      <c r="K365" s="34"/>
      <c r="L365" s="46">
        <f>VLOOKUP(A365,'2018-19 TITLE IV-A'!$1:$1048576,2,0)</f>
        <v>28900</v>
      </c>
      <c r="M365" s="5"/>
    </row>
    <row r="366" spans="1:13" x14ac:dyDescent="0.3">
      <c r="A366" s="12" t="s">
        <v>85</v>
      </c>
      <c r="B366" s="21">
        <v>30509.825766987742</v>
      </c>
      <c r="C366" s="21">
        <v>33039.611487278737</v>
      </c>
      <c r="D366" s="22">
        <f t="shared" si="33"/>
        <v>-2529.7857202909945</v>
      </c>
      <c r="E366" s="15">
        <f t="shared" si="34"/>
        <v>-7.6568264771062489E-2</v>
      </c>
      <c r="F366" s="37"/>
      <c r="G366" s="21">
        <v>29673.623468154296</v>
      </c>
      <c r="H366" s="22">
        <f t="shared" si="36"/>
        <v>2529.7857202909945</v>
      </c>
      <c r="I366" s="22">
        <f t="shared" si="35"/>
        <v>32203.40918844529</v>
      </c>
      <c r="J366" s="21">
        <f t="shared" si="37"/>
        <v>0</v>
      </c>
      <c r="K366" s="34"/>
      <c r="L366" s="46">
        <f>VLOOKUP(A366,'2018-19 TITLE IV-A'!$1:$1048576,2,0)</f>
        <v>14203</v>
      </c>
      <c r="M366" s="5"/>
    </row>
    <row r="367" spans="1:13" x14ac:dyDescent="0.3">
      <c r="A367" s="12" t="s">
        <v>937</v>
      </c>
      <c r="B367" s="21">
        <v>54804.918445517964</v>
      </c>
      <c r="C367" s="21">
        <v>56569.669130537288</v>
      </c>
      <c r="D367" s="22">
        <f t="shared" si="33"/>
        <v>-1764.750685019324</v>
      </c>
      <c r="E367" s="15">
        <f t="shared" si="34"/>
        <v>-3.1196058102215041E-2</v>
      </c>
      <c r="F367" s="37"/>
      <c r="G367" s="21">
        <v>57408.987846477423</v>
      </c>
      <c r="H367" s="22">
        <f t="shared" si="36"/>
        <v>1764.750685019324</v>
      </c>
      <c r="I367" s="22">
        <f t="shared" si="35"/>
        <v>59173.738531496747</v>
      </c>
      <c r="J367" s="21">
        <f t="shared" si="37"/>
        <v>0</v>
      </c>
      <c r="K367" s="34"/>
      <c r="L367" s="46">
        <f>VLOOKUP(A367,'2018-19 TITLE IV-A'!$1:$1048576,2,0)</f>
        <v>10000</v>
      </c>
      <c r="M367" s="5"/>
    </row>
    <row r="368" spans="1:13" x14ac:dyDescent="0.3">
      <c r="A368" s="12" t="s">
        <v>694</v>
      </c>
      <c r="B368" s="21">
        <v>37441.619436142406</v>
      </c>
      <c r="C368" s="21">
        <v>41127.61607242949</v>
      </c>
      <c r="D368" s="22">
        <f t="shared" si="33"/>
        <v>-3685.9966362870837</v>
      </c>
      <c r="E368" s="15">
        <f t="shared" si="34"/>
        <v>-8.9623396352361051E-2</v>
      </c>
      <c r="F368" s="37"/>
      <c r="G368" s="21">
        <v>38311.647186416936</v>
      </c>
      <c r="H368" s="22">
        <f t="shared" si="36"/>
        <v>3685.9966362870837</v>
      </c>
      <c r="I368" s="22">
        <f t="shared" si="35"/>
        <v>41997.64382270402</v>
      </c>
      <c r="J368" s="21">
        <f t="shared" si="37"/>
        <v>0</v>
      </c>
      <c r="K368" s="34"/>
      <c r="L368" s="46">
        <f>VLOOKUP(A368,'2018-19 TITLE IV-A'!$1:$1048576,2,0)</f>
        <v>17364</v>
      </c>
      <c r="M368" s="5"/>
    </row>
    <row r="369" spans="1:13" x14ac:dyDescent="0.3">
      <c r="A369" s="12" t="s">
        <v>695</v>
      </c>
      <c r="B369" s="21">
        <v>40314.312027925516</v>
      </c>
      <c r="C369" s="21">
        <v>42642.824524182666</v>
      </c>
      <c r="D369" s="22">
        <f t="shared" si="33"/>
        <v>-2328.5124962571499</v>
      </c>
      <c r="E369" s="15">
        <f t="shared" si="34"/>
        <v>-5.4605024930669321E-2</v>
      </c>
      <c r="F369" s="37"/>
      <c r="G369" s="21">
        <v>39013.043333906309</v>
      </c>
      <c r="H369" s="22">
        <f t="shared" si="36"/>
        <v>2328.5124962571499</v>
      </c>
      <c r="I369" s="22">
        <f t="shared" si="35"/>
        <v>41341.555830163459</v>
      </c>
      <c r="J369" s="21">
        <f t="shared" si="37"/>
        <v>0</v>
      </c>
      <c r="K369" s="34"/>
      <c r="L369" s="46">
        <f>VLOOKUP(A369,'2018-19 TITLE IV-A'!$1:$1048576,2,0)</f>
        <v>10926</v>
      </c>
      <c r="M369" s="5"/>
    </row>
    <row r="370" spans="1:13" x14ac:dyDescent="0.3">
      <c r="A370" s="12" t="s">
        <v>696</v>
      </c>
      <c r="B370" s="21">
        <v>19409.790961650499</v>
      </c>
      <c r="C370" s="21">
        <v>21233.265042636769</v>
      </c>
      <c r="D370" s="22">
        <f t="shared" si="33"/>
        <v>-1823.4740809862706</v>
      </c>
      <c r="E370" s="15">
        <f t="shared" si="34"/>
        <v>-8.5878176405027817E-2</v>
      </c>
      <c r="F370" s="37"/>
      <c r="G370" s="21">
        <v>23978.051026442332</v>
      </c>
      <c r="H370" s="22">
        <f t="shared" si="36"/>
        <v>1823.4740809862706</v>
      </c>
      <c r="I370" s="22">
        <f t="shared" si="35"/>
        <v>25801.525107428602</v>
      </c>
      <c r="J370" s="21">
        <f t="shared" si="37"/>
        <v>0</v>
      </c>
      <c r="K370" s="34"/>
      <c r="L370" s="46">
        <f>VLOOKUP(A370,'2018-19 TITLE IV-A'!$1:$1048576,2,0)</f>
        <v>10205</v>
      </c>
      <c r="M370" s="5"/>
    </row>
    <row r="371" spans="1:13" x14ac:dyDescent="0.3">
      <c r="A371" s="12" t="s">
        <v>697</v>
      </c>
      <c r="B371" s="21">
        <v>26604.071116286214</v>
      </c>
      <c r="C371" s="21">
        <v>28606.498344520794</v>
      </c>
      <c r="D371" s="22">
        <f t="shared" si="33"/>
        <v>-2002.427228234581</v>
      </c>
      <c r="E371" s="15">
        <f t="shared" si="34"/>
        <v>-6.99990332307876E-2</v>
      </c>
      <c r="F371" s="37"/>
      <c r="G371" s="21">
        <v>28785.136170761121</v>
      </c>
      <c r="H371" s="22">
        <f t="shared" si="36"/>
        <v>2002.427228234581</v>
      </c>
      <c r="I371" s="22">
        <f t="shared" si="35"/>
        <v>30787.563398995702</v>
      </c>
      <c r="J371" s="21">
        <f t="shared" si="37"/>
        <v>0</v>
      </c>
      <c r="K371" s="34"/>
      <c r="L371" s="46">
        <f>VLOOKUP(A371,'2018-19 TITLE IV-A'!$1:$1048576,2,0)</f>
        <v>10000</v>
      </c>
      <c r="M371" s="5"/>
    </row>
    <row r="372" spans="1:13" x14ac:dyDescent="0.3">
      <c r="A372" s="12" t="s">
        <v>698</v>
      </c>
      <c r="B372" s="21">
        <v>60963.79978468809</v>
      </c>
      <c r="C372" s="21">
        <v>65718.695162987802</v>
      </c>
      <c r="D372" s="22">
        <f t="shared" si="33"/>
        <v>-4754.8953782997123</v>
      </c>
      <c r="E372" s="15">
        <f t="shared" si="34"/>
        <v>-7.2352248724768198E-2</v>
      </c>
      <c r="F372" s="37"/>
      <c r="G372" s="21">
        <v>51826.536789476348</v>
      </c>
      <c r="H372" s="22">
        <f t="shared" si="36"/>
        <v>4754.8953782997123</v>
      </c>
      <c r="I372" s="22">
        <f t="shared" si="35"/>
        <v>56581.43216777606</v>
      </c>
      <c r="J372" s="21">
        <f t="shared" si="37"/>
        <v>0</v>
      </c>
      <c r="K372" s="34"/>
      <c r="L372" s="46">
        <f>VLOOKUP(A372,'2018-19 TITLE IV-A'!$1:$1048576,2,0)</f>
        <v>24135</v>
      </c>
      <c r="M372" s="5"/>
    </row>
    <row r="373" spans="1:13" x14ac:dyDescent="0.3">
      <c r="A373" s="12" t="s">
        <v>938</v>
      </c>
      <c r="B373" s="21">
        <v>122232.69159822162</v>
      </c>
      <c r="C373" s="21">
        <v>124536.75537786182</v>
      </c>
      <c r="D373" s="22">
        <f t="shared" si="33"/>
        <v>-2304.0637796402007</v>
      </c>
      <c r="E373" s="15">
        <f t="shared" si="34"/>
        <v>-1.8501074422963337E-2</v>
      </c>
      <c r="F373" s="37"/>
      <c r="G373" s="21">
        <v>116789.95298030978</v>
      </c>
      <c r="H373" s="22">
        <f t="shared" si="36"/>
        <v>2304.0637796402007</v>
      </c>
      <c r="I373" s="22">
        <f t="shared" si="35"/>
        <v>119094.01675994998</v>
      </c>
      <c r="J373" s="21">
        <f t="shared" si="37"/>
        <v>0</v>
      </c>
      <c r="K373" s="34"/>
      <c r="L373" s="46">
        <f>VLOOKUP(A373,'2018-19 TITLE IV-A'!$1:$1048576,2,0)</f>
        <v>12029</v>
      </c>
      <c r="M373" s="5"/>
    </row>
    <row r="374" spans="1:13" x14ac:dyDescent="0.3">
      <c r="A374" s="12" t="s">
        <v>699</v>
      </c>
      <c r="B374" s="21">
        <v>126033.58207642037</v>
      </c>
      <c r="C374" s="21">
        <v>138285.43345577814</v>
      </c>
      <c r="D374" s="22">
        <f t="shared" si="33"/>
        <v>-12251.851379357773</v>
      </c>
      <c r="E374" s="15">
        <f t="shared" si="34"/>
        <v>-8.8598278742610725E-2</v>
      </c>
      <c r="F374" s="37"/>
      <c r="G374" s="21">
        <v>142586.04121910257</v>
      </c>
      <c r="H374" s="22">
        <f t="shared" si="36"/>
        <v>12251.851379357773</v>
      </c>
      <c r="I374" s="22">
        <f t="shared" si="35"/>
        <v>154837.89259846034</v>
      </c>
      <c r="J374" s="21">
        <f t="shared" si="37"/>
        <v>0</v>
      </c>
      <c r="K374" s="34"/>
      <c r="L374" s="46">
        <f>VLOOKUP(A374,'2018-19 TITLE IV-A'!$1:$1048576,2,0)</f>
        <v>64098</v>
      </c>
      <c r="M374" s="5"/>
    </row>
    <row r="375" spans="1:13" x14ac:dyDescent="0.3">
      <c r="A375" s="12" t="s">
        <v>939</v>
      </c>
      <c r="B375" s="21">
        <v>26654.161215937391</v>
      </c>
      <c r="C375" s="21">
        <v>27889.522049249063</v>
      </c>
      <c r="D375" s="22">
        <f t="shared" si="33"/>
        <v>-1235.3608333116717</v>
      </c>
      <c r="E375" s="15">
        <f t="shared" si="34"/>
        <v>-4.429480114898332E-2</v>
      </c>
      <c r="F375" s="37"/>
      <c r="G375" s="21">
        <v>25275.305515935503</v>
      </c>
      <c r="H375" s="22">
        <f t="shared" si="36"/>
        <v>1235.3608333116717</v>
      </c>
      <c r="I375" s="22">
        <f t="shared" si="35"/>
        <v>26510.666349247174</v>
      </c>
      <c r="J375" s="21">
        <f t="shared" si="37"/>
        <v>0</v>
      </c>
      <c r="K375" s="34"/>
      <c r="L375" s="46">
        <f>VLOOKUP(A375,'2018-19 TITLE IV-A'!$1:$1048576,2,0)</f>
        <v>10000</v>
      </c>
      <c r="M375" s="5"/>
    </row>
    <row r="376" spans="1:13" x14ac:dyDescent="0.3">
      <c r="A376" s="12" t="s">
        <v>700</v>
      </c>
      <c r="B376" s="21">
        <v>42026.708400275507</v>
      </c>
      <c r="C376" s="21">
        <v>46195.29109958429</v>
      </c>
      <c r="D376" s="22">
        <f t="shared" si="33"/>
        <v>-4168.582699308783</v>
      </c>
      <c r="E376" s="15">
        <f t="shared" si="34"/>
        <v>-9.0238260222724187E-2</v>
      </c>
      <c r="F376" s="37"/>
      <c r="G376" s="21">
        <v>43550.65044851524</v>
      </c>
      <c r="H376" s="22">
        <f t="shared" si="36"/>
        <v>4168.582699308783</v>
      </c>
      <c r="I376" s="22">
        <f t="shared" si="35"/>
        <v>47719.233147824023</v>
      </c>
      <c r="J376" s="21">
        <f t="shared" si="37"/>
        <v>0</v>
      </c>
      <c r="K376" s="34"/>
      <c r="L376" s="46">
        <f>VLOOKUP(A376,'2018-19 TITLE IV-A'!$1:$1048576,2,0)</f>
        <v>21601</v>
      </c>
      <c r="M376" s="5"/>
    </row>
    <row r="377" spans="1:13" x14ac:dyDescent="0.3">
      <c r="A377" s="12" t="s">
        <v>701</v>
      </c>
      <c r="B377" s="21">
        <v>20468.902526087881</v>
      </c>
      <c r="C377" s="21">
        <v>22211.32054776873</v>
      </c>
      <c r="D377" s="22">
        <f t="shared" si="33"/>
        <v>-1742.4180216808491</v>
      </c>
      <c r="E377" s="15">
        <f t="shared" si="34"/>
        <v>-7.8447295285011154E-2</v>
      </c>
      <c r="F377" s="37"/>
      <c r="G377" s="21">
        <v>21284.687967046346</v>
      </c>
      <c r="H377" s="22">
        <f t="shared" si="36"/>
        <v>1742.4180216808491</v>
      </c>
      <c r="I377" s="22">
        <f t="shared" si="35"/>
        <v>23027.105988727195</v>
      </c>
      <c r="J377" s="21">
        <f t="shared" si="37"/>
        <v>0</v>
      </c>
      <c r="K377" s="34"/>
      <c r="L377" s="46">
        <f>VLOOKUP(A377,'2018-19 TITLE IV-A'!$1:$1048576,2,0)</f>
        <v>10206</v>
      </c>
      <c r="M377" s="5"/>
    </row>
    <row r="378" spans="1:13" x14ac:dyDescent="0.3">
      <c r="A378" s="12" t="s">
        <v>702</v>
      </c>
      <c r="B378" s="21">
        <v>43275.365054896291</v>
      </c>
      <c r="C378" s="21">
        <v>46617.395012389774</v>
      </c>
      <c r="D378" s="22">
        <f t="shared" si="33"/>
        <v>-3342.0299574934834</v>
      </c>
      <c r="E378" s="15">
        <f t="shared" si="34"/>
        <v>-7.1690620134506666E-2</v>
      </c>
      <c r="F378" s="37"/>
      <c r="G378" s="21">
        <v>40809.702075297733</v>
      </c>
      <c r="H378" s="22">
        <f t="shared" si="36"/>
        <v>3342.0299574934834</v>
      </c>
      <c r="I378" s="22">
        <f t="shared" si="35"/>
        <v>44151.732032791217</v>
      </c>
      <c r="J378" s="21">
        <f t="shared" si="37"/>
        <v>0</v>
      </c>
      <c r="K378" s="34"/>
      <c r="L378" s="46">
        <f>VLOOKUP(A378,'2018-19 TITLE IV-A'!$1:$1048576,2,0)</f>
        <v>15921</v>
      </c>
      <c r="M378" s="5"/>
    </row>
    <row r="379" spans="1:13" x14ac:dyDescent="0.3">
      <c r="A379" s="12" t="s">
        <v>703</v>
      </c>
      <c r="B379" s="21">
        <v>70632.73725581725</v>
      </c>
      <c r="C379" s="21">
        <v>77129.839509185462</v>
      </c>
      <c r="D379" s="22">
        <f t="shared" si="33"/>
        <v>-6497.1022533682117</v>
      </c>
      <c r="E379" s="15">
        <f t="shared" si="34"/>
        <v>-8.4235910442863937E-2</v>
      </c>
      <c r="F379" s="37"/>
      <c r="G379" s="21">
        <v>74332.648221848023</v>
      </c>
      <c r="H379" s="22">
        <f t="shared" si="36"/>
        <v>6497.1022533682117</v>
      </c>
      <c r="I379" s="22">
        <f t="shared" si="35"/>
        <v>80829.750475216235</v>
      </c>
      <c r="J379" s="21">
        <f t="shared" si="37"/>
        <v>0</v>
      </c>
      <c r="K379" s="34"/>
      <c r="L379" s="46">
        <f>VLOOKUP(A379,'2018-19 TITLE IV-A'!$1:$1048576,2,0)</f>
        <v>32430</v>
      </c>
      <c r="M379" s="5"/>
    </row>
    <row r="380" spans="1:13" x14ac:dyDescent="0.3">
      <c r="A380" s="12" t="s">
        <v>940</v>
      </c>
      <c r="B380" s="21">
        <v>10092.540944303228</v>
      </c>
      <c r="C380" s="21">
        <v>10750.838083938084</v>
      </c>
      <c r="D380" s="22">
        <f t="shared" si="33"/>
        <v>-658.29713963485665</v>
      </c>
      <c r="E380" s="15">
        <f t="shared" si="34"/>
        <v>-6.1232169482522747E-2</v>
      </c>
      <c r="F380" s="37"/>
      <c r="G380" s="21">
        <v>16797.121801436668</v>
      </c>
      <c r="H380" s="22">
        <f t="shared" si="36"/>
        <v>658.29713963485665</v>
      </c>
      <c r="I380" s="22">
        <f t="shared" si="35"/>
        <v>17455.418941071526</v>
      </c>
      <c r="J380" s="21">
        <f t="shared" si="37"/>
        <v>0</v>
      </c>
      <c r="K380" s="34"/>
      <c r="L380" s="46">
        <f>VLOOKUP(A380,'2018-19 TITLE IV-A'!$1:$1048576,2,0)</f>
        <v>10000</v>
      </c>
      <c r="M380" s="5"/>
    </row>
    <row r="381" spans="1:13" x14ac:dyDescent="0.3">
      <c r="A381" s="12" t="s">
        <v>941</v>
      </c>
      <c r="B381" s="21">
        <v>26201.268186947647</v>
      </c>
      <c r="C381" s="21">
        <v>26964.553293475292</v>
      </c>
      <c r="D381" s="22">
        <f t="shared" si="33"/>
        <v>-763.28510652764453</v>
      </c>
      <c r="E381" s="15">
        <f t="shared" si="34"/>
        <v>-2.8306981325455172E-2</v>
      </c>
      <c r="F381" s="37"/>
      <c r="G381" s="21">
        <v>24816.352925708154</v>
      </c>
      <c r="H381" s="22">
        <f t="shared" si="36"/>
        <v>763.28510652764453</v>
      </c>
      <c r="I381" s="22">
        <f t="shared" si="35"/>
        <v>25579.638032235798</v>
      </c>
      <c r="J381" s="21">
        <f t="shared" si="37"/>
        <v>0</v>
      </c>
      <c r="K381" s="34"/>
      <c r="L381" s="46">
        <f>VLOOKUP(A381,'2018-19 TITLE IV-A'!$1:$1048576,2,0)</f>
        <v>10000</v>
      </c>
      <c r="M381" s="5"/>
    </row>
    <row r="382" spans="1:13" x14ac:dyDescent="0.3">
      <c r="A382" s="12" t="s">
        <v>704</v>
      </c>
      <c r="B382" s="21">
        <v>101270.85393954339</v>
      </c>
      <c r="C382" s="21">
        <v>111161.83963621208</v>
      </c>
      <c r="D382" s="22">
        <f t="shared" si="33"/>
        <v>-9890.985696668693</v>
      </c>
      <c r="E382" s="15">
        <f t="shared" si="34"/>
        <v>-8.8978247652592879E-2</v>
      </c>
      <c r="F382" s="37"/>
      <c r="G382" s="21">
        <v>105217.23917323072</v>
      </c>
      <c r="H382" s="22">
        <f t="shared" si="36"/>
        <v>9890.985696668693</v>
      </c>
      <c r="I382" s="22">
        <f t="shared" si="35"/>
        <v>115108.22486989941</v>
      </c>
      <c r="J382" s="21">
        <f t="shared" si="37"/>
        <v>0</v>
      </c>
      <c r="K382" s="34"/>
      <c r="L382" s="46">
        <f>VLOOKUP(A382,'2018-19 TITLE IV-A'!$1:$1048576,2,0)</f>
        <v>47198</v>
      </c>
      <c r="M382" s="5"/>
    </row>
    <row r="383" spans="1:13" x14ac:dyDescent="0.3">
      <c r="A383" s="12" t="s">
        <v>86</v>
      </c>
      <c r="B383" s="21">
        <v>240346.2904648548</v>
      </c>
      <c r="C383" s="21">
        <v>255254.24863036326</v>
      </c>
      <c r="D383" s="22">
        <f t="shared" si="33"/>
        <v>-14907.958165508462</v>
      </c>
      <c r="E383" s="15">
        <f t="shared" si="34"/>
        <v>-5.8404348783619442E-2</v>
      </c>
      <c r="F383" s="37"/>
      <c r="G383" s="21">
        <v>250632.216001972</v>
      </c>
      <c r="H383" s="22">
        <f t="shared" si="36"/>
        <v>14907.958165508462</v>
      </c>
      <c r="I383" s="22">
        <f t="shared" si="35"/>
        <v>265540.17416748044</v>
      </c>
      <c r="J383" s="21">
        <f t="shared" si="37"/>
        <v>0</v>
      </c>
      <c r="K383" s="34"/>
      <c r="L383" s="46">
        <f>VLOOKUP(A383,'2018-19 TITLE IV-A'!$1:$1048576,2,0)</f>
        <v>66594</v>
      </c>
      <c r="M383" s="5"/>
    </row>
    <row r="384" spans="1:13" x14ac:dyDescent="0.3">
      <c r="A384" s="12" t="s">
        <v>705</v>
      </c>
      <c r="B384" s="21">
        <v>25765.311341494031</v>
      </c>
      <c r="C384" s="21">
        <v>27791.507206267896</v>
      </c>
      <c r="D384" s="22">
        <f t="shared" si="33"/>
        <v>-2026.1958647738647</v>
      </c>
      <c r="E384" s="15">
        <f t="shared" si="34"/>
        <v>-7.2907016151930404E-2</v>
      </c>
      <c r="F384" s="37"/>
      <c r="G384" s="21">
        <v>23656.004187991435</v>
      </c>
      <c r="H384" s="22">
        <f t="shared" si="36"/>
        <v>2026.1958647738647</v>
      </c>
      <c r="I384" s="22">
        <f t="shared" si="35"/>
        <v>25682.2000527653</v>
      </c>
      <c r="J384" s="21">
        <f t="shared" si="37"/>
        <v>0</v>
      </c>
      <c r="K384" s="34"/>
      <c r="L384" s="46">
        <f>VLOOKUP(A384,'2018-19 TITLE IV-A'!$1:$1048576,2,0)</f>
        <v>10305</v>
      </c>
      <c r="M384" s="5"/>
    </row>
    <row r="385" spans="1:13" x14ac:dyDescent="0.3">
      <c r="A385" s="12" t="s">
        <v>706</v>
      </c>
      <c r="B385" s="21">
        <v>338164.50946590299</v>
      </c>
      <c r="C385" s="21">
        <v>371177.15119820816</v>
      </c>
      <c r="D385" s="22">
        <f t="shared" si="33"/>
        <v>-33012.641732305172</v>
      </c>
      <c r="E385" s="15">
        <f t="shared" si="34"/>
        <v>-8.8940393086525016E-2</v>
      </c>
      <c r="F385" s="37"/>
      <c r="G385" s="21">
        <v>335002.91321813466</v>
      </c>
      <c r="H385" s="22">
        <f t="shared" si="36"/>
        <v>33012.641732305172</v>
      </c>
      <c r="I385" s="22">
        <f t="shared" si="35"/>
        <v>368015.55495043984</v>
      </c>
      <c r="J385" s="21">
        <f t="shared" si="37"/>
        <v>0</v>
      </c>
      <c r="K385" s="34"/>
      <c r="L385" s="46">
        <f>VLOOKUP(A385,'2018-19 TITLE IV-A'!$1:$1048576,2,0)</f>
        <v>172870</v>
      </c>
      <c r="M385" s="5"/>
    </row>
    <row r="386" spans="1:13" x14ac:dyDescent="0.3">
      <c r="A386" s="12" t="s">
        <v>707</v>
      </c>
      <c r="B386" s="21">
        <v>14775.452430979385</v>
      </c>
      <c r="C386" s="21">
        <v>16066.692945065459</v>
      </c>
      <c r="D386" s="22">
        <f t="shared" si="33"/>
        <v>-1291.2405140860737</v>
      </c>
      <c r="E386" s="15">
        <f t="shared" si="34"/>
        <v>-8.0367535403895962E-2</v>
      </c>
      <c r="F386" s="37"/>
      <c r="G386" s="21">
        <v>13692.102567378653</v>
      </c>
      <c r="H386" s="22">
        <f t="shared" si="36"/>
        <v>1291.2405140860737</v>
      </c>
      <c r="I386" s="22">
        <f t="shared" si="35"/>
        <v>14983.343081464727</v>
      </c>
      <c r="J386" s="21">
        <f t="shared" si="37"/>
        <v>0</v>
      </c>
      <c r="K386" s="34"/>
      <c r="L386" s="46">
        <f>VLOOKUP(A386,'2018-19 TITLE IV-A'!$1:$1048576,2,0)</f>
        <v>10000</v>
      </c>
      <c r="M386" s="5"/>
    </row>
    <row r="387" spans="1:13" x14ac:dyDescent="0.3">
      <c r="A387" s="12" t="s">
        <v>708</v>
      </c>
      <c r="B387" s="21">
        <v>27928.211685756291</v>
      </c>
      <c r="C387" s="21">
        <v>29433.727466376513</v>
      </c>
      <c r="D387" s="22">
        <f t="shared" ref="D387:D450" si="38">B387-C387</f>
        <v>-1505.5157806202224</v>
      </c>
      <c r="E387" s="15">
        <f t="shared" ref="E387:E450" si="39">(B387/C387)-1</f>
        <v>-5.1149341595964737E-2</v>
      </c>
      <c r="F387" s="37"/>
      <c r="G387" s="21">
        <v>26823.526061248689</v>
      </c>
      <c r="H387" s="22">
        <f t="shared" si="36"/>
        <v>1505.5157806202224</v>
      </c>
      <c r="I387" s="22">
        <f t="shared" ref="I387:I450" si="40">G387+H387</f>
        <v>28329.041841868911</v>
      </c>
      <c r="J387" s="21">
        <f t="shared" si="37"/>
        <v>0</v>
      </c>
      <c r="K387" s="34"/>
      <c r="L387" s="46">
        <f>VLOOKUP(A387,'2018-19 TITLE IV-A'!$1:$1048576,2,0)</f>
        <v>10000</v>
      </c>
      <c r="M387" s="5"/>
    </row>
    <row r="388" spans="1:13" x14ac:dyDescent="0.3">
      <c r="A388" s="12" t="s">
        <v>942</v>
      </c>
      <c r="B388" s="21">
        <v>77745.433540700978</v>
      </c>
      <c r="C388" s="21">
        <v>83045.636341747624</v>
      </c>
      <c r="D388" s="22">
        <f t="shared" si="38"/>
        <v>-5300.2028010466456</v>
      </c>
      <c r="E388" s="15">
        <f t="shared" si="39"/>
        <v>-6.3822773050174031E-2</v>
      </c>
      <c r="F388" s="37"/>
      <c r="G388" s="21">
        <v>81509.027299318492</v>
      </c>
      <c r="H388" s="22">
        <f t="shared" si="36"/>
        <v>5300.2028010466456</v>
      </c>
      <c r="I388" s="22">
        <f t="shared" si="40"/>
        <v>86809.230100365137</v>
      </c>
      <c r="J388" s="21">
        <f t="shared" si="37"/>
        <v>0</v>
      </c>
      <c r="K388" s="34"/>
      <c r="L388" s="46">
        <f>VLOOKUP(A388,'2018-19 TITLE IV-A'!$1:$1048576,2,0)</f>
        <v>23514</v>
      </c>
      <c r="M388" s="5"/>
    </row>
    <row r="389" spans="1:13" x14ac:dyDescent="0.3">
      <c r="A389" s="12" t="s">
        <v>943</v>
      </c>
      <c r="B389" s="21">
        <v>61095.965521831895</v>
      </c>
      <c r="C389" s="21">
        <v>64162.692319391848</v>
      </c>
      <c r="D389" s="22">
        <f t="shared" si="38"/>
        <v>-3066.7267975599534</v>
      </c>
      <c r="E389" s="15">
        <f t="shared" si="39"/>
        <v>-4.7796105286453172E-2</v>
      </c>
      <c r="F389" s="37"/>
      <c r="G389" s="21">
        <v>61321.174286892914</v>
      </c>
      <c r="H389" s="22">
        <f t="shared" si="36"/>
        <v>3066.7267975599534</v>
      </c>
      <c r="I389" s="22">
        <f t="shared" si="40"/>
        <v>64387.901084452868</v>
      </c>
      <c r="J389" s="21">
        <f t="shared" si="37"/>
        <v>0</v>
      </c>
      <c r="K389" s="34"/>
      <c r="L389" s="46">
        <f>VLOOKUP(A389,'2018-19 TITLE IV-A'!$1:$1048576,2,0)</f>
        <v>13934</v>
      </c>
      <c r="M389" s="5"/>
    </row>
    <row r="390" spans="1:13" x14ac:dyDescent="0.3">
      <c r="A390" s="12" t="s">
        <v>709</v>
      </c>
      <c r="B390" s="21">
        <v>5362.9224106406982</v>
      </c>
      <c r="C390" s="21">
        <v>5900.0310523846765</v>
      </c>
      <c r="D390" s="22">
        <f t="shared" si="38"/>
        <v>-537.1086417439783</v>
      </c>
      <c r="E390" s="15">
        <f t="shared" si="39"/>
        <v>-9.1034883880295792E-2</v>
      </c>
      <c r="F390" s="37"/>
      <c r="G390" s="21">
        <v>6621.9835410342621</v>
      </c>
      <c r="H390" s="22">
        <f t="shared" si="36"/>
        <v>537.1086417439783</v>
      </c>
      <c r="I390" s="22">
        <f t="shared" si="40"/>
        <v>7159.0921827782404</v>
      </c>
      <c r="J390" s="21">
        <f t="shared" si="37"/>
        <v>0</v>
      </c>
      <c r="K390" s="34"/>
      <c r="L390" s="46">
        <f>VLOOKUP(A390,'2018-19 TITLE IV-A'!$1:$1048576,2,0)</f>
        <v>10000</v>
      </c>
      <c r="M390" s="5"/>
    </row>
    <row r="391" spans="1:13" x14ac:dyDescent="0.3">
      <c r="A391" s="12" t="s">
        <v>87</v>
      </c>
      <c r="B391" s="21">
        <v>111871.26774869238</v>
      </c>
      <c r="C391" s="21">
        <v>119496.70015759903</v>
      </c>
      <c r="D391" s="22">
        <f t="shared" si="38"/>
        <v>-7625.4324089066504</v>
      </c>
      <c r="E391" s="15">
        <f t="shared" si="39"/>
        <v>-6.3812911978739173E-2</v>
      </c>
      <c r="F391" s="37"/>
      <c r="G391" s="21">
        <v>103688.46952114004</v>
      </c>
      <c r="H391" s="22">
        <f t="shared" si="36"/>
        <v>7625.4324089066504</v>
      </c>
      <c r="I391" s="22">
        <f t="shared" si="40"/>
        <v>111313.90193004669</v>
      </c>
      <c r="J391" s="21">
        <f t="shared" si="37"/>
        <v>0</v>
      </c>
      <c r="K391" s="34"/>
      <c r="L391" s="46">
        <f>VLOOKUP(A391,'2018-19 TITLE IV-A'!$1:$1048576,2,0)</f>
        <v>31997</v>
      </c>
      <c r="M391" s="5"/>
    </row>
    <row r="392" spans="1:13" x14ac:dyDescent="0.3">
      <c r="A392" s="12" t="s">
        <v>88</v>
      </c>
      <c r="B392" s="21">
        <v>222637.90618444674</v>
      </c>
      <c r="C392" s="21">
        <v>239145.10892590968</v>
      </c>
      <c r="D392" s="22">
        <f t="shared" si="38"/>
        <v>-16507.202741462941</v>
      </c>
      <c r="E392" s="15">
        <f t="shared" si="39"/>
        <v>-6.9025884809448823E-2</v>
      </c>
      <c r="F392" s="37"/>
      <c r="G392" s="21">
        <v>275014.22833410377</v>
      </c>
      <c r="H392" s="22">
        <f t="shared" si="36"/>
        <v>16507.202741462941</v>
      </c>
      <c r="I392" s="22">
        <f t="shared" si="40"/>
        <v>291521.43107556668</v>
      </c>
      <c r="J392" s="21">
        <f t="shared" si="37"/>
        <v>0</v>
      </c>
      <c r="K392" s="34"/>
      <c r="L392" s="46">
        <f>VLOOKUP(A392,'2018-19 TITLE IV-A'!$1:$1048576,2,0)</f>
        <v>69090</v>
      </c>
      <c r="M392" s="5"/>
    </row>
    <row r="393" spans="1:13" x14ac:dyDescent="0.3">
      <c r="A393" s="12" t="s">
        <v>944</v>
      </c>
      <c r="B393" s="21">
        <v>17534.596535381155</v>
      </c>
      <c r="C393" s="21">
        <v>19258.080177604475</v>
      </c>
      <c r="D393" s="22">
        <f t="shared" si="38"/>
        <v>-1723.4836422233202</v>
      </c>
      <c r="E393" s="15">
        <f t="shared" si="39"/>
        <v>-8.9494052695220705E-2</v>
      </c>
      <c r="F393" s="37"/>
      <c r="G393" s="21">
        <v>14113.564703061193</v>
      </c>
      <c r="H393" s="22">
        <f t="shared" si="36"/>
        <v>1723.4836422233202</v>
      </c>
      <c r="I393" s="22">
        <f t="shared" si="40"/>
        <v>15837.048345284513</v>
      </c>
      <c r="J393" s="21">
        <f t="shared" si="37"/>
        <v>0</v>
      </c>
      <c r="K393" s="34"/>
      <c r="L393" s="46">
        <f>VLOOKUP(A393,'2018-19 TITLE IV-A'!$1:$1048576,2,0)</f>
        <v>10000</v>
      </c>
      <c r="M393" s="5"/>
    </row>
    <row r="394" spans="1:13" x14ac:dyDescent="0.3">
      <c r="A394" s="12" t="s">
        <v>710</v>
      </c>
      <c r="B394" s="21">
        <v>221625.21566225955</v>
      </c>
      <c r="C394" s="21">
        <v>245256.11093041155</v>
      </c>
      <c r="D394" s="22">
        <f t="shared" si="38"/>
        <v>-23630.895268152002</v>
      </c>
      <c r="E394" s="15">
        <f t="shared" si="39"/>
        <v>-9.6351912205184465E-2</v>
      </c>
      <c r="F394" s="37"/>
      <c r="G394" s="21">
        <v>217865.50693251847</v>
      </c>
      <c r="H394" s="22">
        <f t="shared" si="36"/>
        <v>23630.895268152002</v>
      </c>
      <c r="I394" s="22">
        <f t="shared" si="40"/>
        <v>241496.40220067048</v>
      </c>
      <c r="J394" s="21">
        <f t="shared" si="37"/>
        <v>0</v>
      </c>
      <c r="K394" s="34"/>
      <c r="L394" s="46">
        <f>VLOOKUP(A394,'2018-19 TITLE IV-A'!$1:$1048576,2,0)</f>
        <v>131566</v>
      </c>
      <c r="M394" s="5"/>
    </row>
    <row r="395" spans="1:13" x14ac:dyDescent="0.3">
      <c r="A395" s="12" t="s">
        <v>711</v>
      </c>
      <c r="B395" s="21">
        <v>40614.556160990309</v>
      </c>
      <c r="C395" s="21">
        <v>44389.289593232468</v>
      </c>
      <c r="D395" s="22">
        <f t="shared" si="38"/>
        <v>-3774.7334322421593</v>
      </c>
      <c r="E395" s="15">
        <f t="shared" si="39"/>
        <v>-8.5037031834310994E-2</v>
      </c>
      <c r="F395" s="37"/>
      <c r="G395" s="21">
        <v>39638.969580048099</v>
      </c>
      <c r="H395" s="22">
        <f t="shared" si="36"/>
        <v>3774.7334322421593</v>
      </c>
      <c r="I395" s="22">
        <f t="shared" si="40"/>
        <v>43413.703012290258</v>
      </c>
      <c r="J395" s="21">
        <f t="shared" si="37"/>
        <v>0</v>
      </c>
      <c r="K395" s="34"/>
      <c r="L395" s="46">
        <f>VLOOKUP(A395,'2018-19 TITLE IV-A'!$1:$1048576,2,0)</f>
        <v>17265</v>
      </c>
      <c r="M395" s="5"/>
    </row>
    <row r="396" spans="1:13" x14ac:dyDescent="0.3">
      <c r="A396" s="12" t="s">
        <v>712</v>
      </c>
      <c r="B396" s="21">
        <v>26737.774917288269</v>
      </c>
      <c r="C396" s="21">
        <v>29195.801439152259</v>
      </c>
      <c r="D396" s="22">
        <f t="shared" si="38"/>
        <v>-2458.0265218639906</v>
      </c>
      <c r="E396" s="15">
        <f t="shared" si="39"/>
        <v>-8.4191096003541133E-2</v>
      </c>
      <c r="F396" s="37"/>
      <c r="G396" s="21">
        <v>35939.753168959447</v>
      </c>
      <c r="H396" s="22">
        <f t="shared" si="36"/>
        <v>2458.0265218639906</v>
      </c>
      <c r="I396" s="22">
        <f t="shared" si="40"/>
        <v>38397.779690823438</v>
      </c>
      <c r="J396" s="21">
        <f t="shared" si="37"/>
        <v>0</v>
      </c>
      <c r="K396" s="34"/>
      <c r="L396" s="46">
        <f>VLOOKUP(A396,'2018-19 TITLE IV-A'!$1:$1048576,2,0)</f>
        <v>11511</v>
      </c>
      <c r="M396" s="5"/>
    </row>
    <row r="397" spans="1:13" x14ac:dyDescent="0.3">
      <c r="A397" s="12" t="s">
        <v>713</v>
      </c>
      <c r="B397" s="21">
        <v>12962.199248794077</v>
      </c>
      <c r="C397" s="21">
        <v>13998.564653346859</v>
      </c>
      <c r="D397" s="22">
        <f t="shared" si="38"/>
        <v>-1036.3654045527819</v>
      </c>
      <c r="E397" s="15">
        <f t="shared" si="39"/>
        <v>-7.4033690611630121E-2</v>
      </c>
      <c r="F397" s="37"/>
      <c r="G397" s="21">
        <v>12867.706849593835</v>
      </c>
      <c r="H397" s="22">
        <f t="shared" si="36"/>
        <v>1036.3654045527819</v>
      </c>
      <c r="I397" s="22">
        <f t="shared" si="40"/>
        <v>13904.072254146617</v>
      </c>
      <c r="J397" s="21">
        <f t="shared" si="37"/>
        <v>0</v>
      </c>
      <c r="K397" s="34"/>
      <c r="L397" s="46">
        <f>VLOOKUP(A397,'2018-19 TITLE IV-A'!$1:$1048576,2,0)</f>
        <v>10000</v>
      </c>
      <c r="M397" s="5"/>
    </row>
    <row r="398" spans="1:13" x14ac:dyDescent="0.3">
      <c r="A398" s="12" t="s">
        <v>714</v>
      </c>
      <c r="B398" s="21">
        <v>26573.61318219695</v>
      </c>
      <c r="C398" s="21">
        <v>29368.072037273087</v>
      </c>
      <c r="D398" s="22">
        <f t="shared" si="38"/>
        <v>-2794.4588550761364</v>
      </c>
      <c r="E398" s="15">
        <f t="shared" si="39"/>
        <v>-9.5152955615523283E-2</v>
      </c>
      <c r="F398" s="37"/>
      <c r="G398" s="21">
        <v>26222.195232067421</v>
      </c>
      <c r="H398" s="22">
        <f t="shared" si="36"/>
        <v>2794.4588550761364</v>
      </c>
      <c r="I398" s="22">
        <f t="shared" si="40"/>
        <v>29016.654087143557</v>
      </c>
      <c r="J398" s="21">
        <f t="shared" si="37"/>
        <v>0</v>
      </c>
      <c r="K398" s="34"/>
      <c r="L398" s="46">
        <f>VLOOKUP(A398,'2018-19 TITLE IV-A'!$1:$1048576,2,0)</f>
        <v>15470</v>
      </c>
      <c r="M398" s="5"/>
    </row>
    <row r="399" spans="1:13" x14ac:dyDescent="0.3">
      <c r="A399" s="12" t="s">
        <v>715</v>
      </c>
      <c r="B399" s="21">
        <v>28574.381622966765</v>
      </c>
      <c r="C399" s="21">
        <v>31031.405816083876</v>
      </c>
      <c r="D399" s="22">
        <f t="shared" si="38"/>
        <v>-2457.0241931171113</v>
      </c>
      <c r="E399" s="15">
        <f t="shared" si="39"/>
        <v>-7.9178629794580901E-2</v>
      </c>
      <c r="F399" s="37"/>
      <c r="G399" s="21">
        <v>25130.977213752216</v>
      </c>
      <c r="H399" s="22">
        <f t="shared" si="36"/>
        <v>2457.0241931171113</v>
      </c>
      <c r="I399" s="22">
        <f t="shared" si="40"/>
        <v>27588.001406869327</v>
      </c>
      <c r="J399" s="21">
        <f t="shared" si="37"/>
        <v>0</v>
      </c>
      <c r="K399" s="34"/>
      <c r="L399" s="46">
        <f>VLOOKUP(A399,'2018-19 TITLE IV-A'!$1:$1048576,2,0)</f>
        <v>10912</v>
      </c>
      <c r="M399" s="5"/>
    </row>
    <row r="400" spans="1:13" x14ac:dyDescent="0.3">
      <c r="A400" s="12" t="s">
        <v>716</v>
      </c>
      <c r="B400" s="21">
        <v>47773.467725119772</v>
      </c>
      <c r="C400" s="21">
        <v>52136.501613866749</v>
      </c>
      <c r="D400" s="22">
        <f t="shared" si="38"/>
        <v>-4363.033888746977</v>
      </c>
      <c r="E400" s="15">
        <f t="shared" si="39"/>
        <v>-8.3684822603949716E-2</v>
      </c>
      <c r="F400" s="37"/>
      <c r="G400" s="21">
        <v>56226.154783848055</v>
      </c>
      <c r="H400" s="22">
        <f t="shared" si="36"/>
        <v>4363.033888746977</v>
      </c>
      <c r="I400" s="22">
        <f t="shared" si="40"/>
        <v>60589.188672595032</v>
      </c>
      <c r="J400" s="21">
        <f t="shared" si="37"/>
        <v>0</v>
      </c>
      <c r="K400" s="34"/>
      <c r="L400" s="46">
        <f>VLOOKUP(A400,'2018-19 TITLE IV-A'!$1:$1048576,2,0)</f>
        <v>20930</v>
      </c>
      <c r="M400" s="5"/>
    </row>
    <row r="401" spans="1:13" x14ac:dyDescent="0.3">
      <c r="A401" s="12" t="s">
        <v>717</v>
      </c>
      <c r="B401" s="21">
        <v>25459.326479005129</v>
      </c>
      <c r="C401" s="21">
        <v>27979.103027431906</v>
      </c>
      <c r="D401" s="22">
        <f t="shared" si="38"/>
        <v>-2519.7765484267766</v>
      </c>
      <c r="E401" s="15">
        <f t="shared" si="39"/>
        <v>-9.0059232633593722E-2</v>
      </c>
      <c r="F401" s="37"/>
      <c r="G401" s="21">
        <v>27531.783542322883</v>
      </c>
      <c r="H401" s="22">
        <f t="shared" si="36"/>
        <v>2519.7765484267766</v>
      </c>
      <c r="I401" s="22">
        <f t="shared" si="40"/>
        <v>30051.560090749659</v>
      </c>
      <c r="J401" s="21">
        <f t="shared" si="37"/>
        <v>0</v>
      </c>
      <c r="K401" s="34"/>
      <c r="L401" s="46">
        <f>VLOOKUP(A401,'2018-19 TITLE IV-A'!$1:$1048576,2,0)</f>
        <v>14379</v>
      </c>
      <c r="M401" s="5"/>
    </row>
    <row r="402" spans="1:13" x14ac:dyDescent="0.3">
      <c r="A402" s="12" t="s">
        <v>718</v>
      </c>
      <c r="B402" s="21">
        <v>44674.640773843123</v>
      </c>
      <c r="C402" s="21">
        <v>46369.159691337896</v>
      </c>
      <c r="D402" s="22">
        <f t="shared" si="38"/>
        <v>-1694.5189174947736</v>
      </c>
      <c r="E402" s="15">
        <f t="shared" si="39"/>
        <v>-3.6544093720363935E-2</v>
      </c>
      <c r="F402" s="37"/>
      <c r="G402" s="21">
        <v>41364.31428542608</v>
      </c>
      <c r="H402" s="22">
        <f t="shared" si="36"/>
        <v>1694.5189174947736</v>
      </c>
      <c r="I402" s="22">
        <f t="shared" si="40"/>
        <v>43058.833202920854</v>
      </c>
      <c r="J402" s="21">
        <f t="shared" si="37"/>
        <v>0</v>
      </c>
      <c r="K402" s="34"/>
      <c r="L402" s="46">
        <f>VLOOKUP(A402,'2018-19 TITLE IV-A'!$1:$1048576,2,0)</f>
        <v>10000</v>
      </c>
      <c r="M402" s="5"/>
    </row>
    <row r="403" spans="1:13" x14ac:dyDescent="0.3">
      <c r="A403" s="12" t="s">
        <v>945</v>
      </c>
      <c r="B403" s="21">
        <v>55303.514065800708</v>
      </c>
      <c r="C403" s="21">
        <v>58610.951094974036</v>
      </c>
      <c r="D403" s="22">
        <f t="shared" si="38"/>
        <v>-3307.4370291733285</v>
      </c>
      <c r="E403" s="15">
        <f t="shared" si="39"/>
        <v>-5.6430359299474708E-2</v>
      </c>
      <c r="F403" s="37"/>
      <c r="G403" s="21">
        <v>58676.407685215163</v>
      </c>
      <c r="H403" s="22">
        <f t="shared" si="36"/>
        <v>3307.4370291733285</v>
      </c>
      <c r="I403" s="22">
        <f t="shared" si="40"/>
        <v>61983.844714388491</v>
      </c>
      <c r="J403" s="21">
        <f t="shared" si="37"/>
        <v>0</v>
      </c>
      <c r="K403" s="34"/>
      <c r="L403" s="46">
        <f>VLOOKUP(A403,'2018-19 TITLE IV-A'!$1:$1048576,2,0)</f>
        <v>14802</v>
      </c>
      <c r="M403" s="5"/>
    </row>
    <row r="404" spans="1:13" x14ac:dyDescent="0.3">
      <c r="A404" s="12" t="s">
        <v>719</v>
      </c>
      <c r="B404" s="21">
        <v>472812.6432626397</v>
      </c>
      <c r="C404" s="21">
        <v>518037.19114454743</v>
      </c>
      <c r="D404" s="22">
        <f t="shared" si="38"/>
        <v>-45224.547881907725</v>
      </c>
      <c r="E404" s="15">
        <f t="shared" si="39"/>
        <v>-8.7299809077392543E-2</v>
      </c>
      <c r="F404" s="37"/>
      <c r="G404" s="21">
        <v>464937.23446896992</v>
      </c>
      <c r="H404" s="22">
        <f t="shared" si="36"/>
        <v>45224.547881907725</v>
      </c>
      <c r="I404" s="22">
        <f t="shared" si="40"/>
        <v>510161.78235087765</v>
      </c>
      <c r="J404" s="21">
        <f t="shared" si="37"/>
        <v>0</v>
      </c>
      <c r="K404" s="34"/>
      <c r="L404" s="46">
        <f>VLOOKUP(A404,'2018-19 TITLE IV-A'!$1:$1048576,2,0)</f>
        <v>216800</v>
      </c>
      <c r="M404" s="5"/>
    </row>
    <row r="405" spans="1:13" x14ac:dyDescent="0.3">
      <c r="A405" s="12" t="s">
        <v>436</v>
      </c>
      <c r="B405" s="21">
        <v>2700.9242182490143</v>
      </c>
      <c r="C405" s="21">
        <v>3007.2093469577867</v>
      </c>
      <c r="D405" s="22">
        <f t="shared" si="38"/>
        <v>-306.28512870877239</v>
      </c>
      <c r="E405" s="15">
        <f t="shared" si="39"/>
        <v>-0.10185028488908587</v>
      </c>
      <c r="F405" s="37"/>
      <c r="G405" s="21">
        <v>3297.2939728830797</v>
      </c>
      <c r="H405" s="22">
        <f t="shared" si="36"/>
        <v>306.28512870877239</v>
      </c>
      <c r="I405" s="22">
        <f t="shared" si="40"/>
        <v>3603.5791015918521</v>
      </c>
      <c r="J405" s="21">
        <f t="shared" si="37"/>
        <v>0</v>
      </c>
      <c r="K405" s="34"/>
      <c r="L405" s="46">
        <f>VLOOKUP(A405,'2018-19 TITLE IV-A'!$1:$1048576,2,0)</f>
        <v>10000</v>
      </c>
      <c r="M405" s="5"/>
    </row>
    <row r="406" spans="1:13" x14ac:dyDescent="0.3">
      <c r="A406" s="12" t="s">
        <v>437</v>
      </c>
      <c r="B406" s="21">
        <v>8504.2119029136302</v>
      </c>
      <c r="C406" s="21">
        <v>9258.561979670365</v>
      </c>
      <c r="D406" s="22">
        <f t="shared" si="38"/>
        <v>-754.35007675673478</v>
      </c>
      <c r="E406" s="15">
        <f t="shared" si="39"/>
        <v>-8.1475943933097872E-2</v>
      </c>
      <c r="F406" s="37"/>
      <c r="G406" s="21">
        <v>8664.1192713778328</v>
      </c>
      <c r="H406" s="22">
        <f t="shared" si="36"/>
        <v>754.35007675673478</v>
      </c>
      <c r="I406" s="22">
        <f t="shared" si="40"/>
        <v>9418.4693481345676</v>
      </c>
      <c r="J406" s="21">
        <f t="shared" si="37"/>
        <v>0</v>
      </c>
      <c r="K406" s="34"/>
      <c r="L406" s="46">
        <f>VLOOKUP(A406,'2018-19 TITLE IV-A'!$1:$1048576,2,0)</f>
        <v>12233</v>
      </c>
      <c r="M406" s="5"/>
    </row>
    <row r="407" spans="1:13" x14ac:dyDescent="0.3">
      <c r="A407" s="12" t="s">
        <v>946</v>
      </c>
      <c r="B407" s="21">
        <v>53869.361524088235</v>
      </c>
      <c r="C407" s="21">
        <v>56936.702117130088</v>
      </c>
      <c r="D407" s="22">
        <f t="shared" si="38"/>
        <v>-3067.3405930418521</v>
      </c>
      <c r="E407" s="15">
        <f t="shared" si="39"/>
        <v>-5.3872818041545978E-2</v>
      </c>
      <c r="F407" s="37"/>
      <c r="G407" s="21">
        <v>56083.976638895896</v>
      </c>
      <c r="H407" s="22">
        <f t="shared" si="36"/>
        <v>3067.3405930418521</v>
      </c>
      <c r="I407" s="22">
        <f t="shared" si="40"/>
        <v>59151.317231937748</v>
      </c>
      <c r="J407" s="21">
        <f t="shared" si="37"/>
        <v>0</v>
      </c>
      <c r="K407" s="34"/>
      <c r="L407" s="46">
        <f>VLOOKUP(A407,'2018-19 TITLE IV-A'!$1:$1048576,2,0)</f>
        <v>13344</v>
      </c>
      <c r="M407" s="5"/>
    </row>
    <row r="408" spans="1:13" x14ac:dyDescent="0.3">
      <c r="A408" s="12" t="s">
        <v>720</v>
      </c>
      <c r="B408" s="21">
        <v>32191.579362456145</v>
      </c>
      <c r="C408" s="21">
        <v>35107.574430926128</v>
      </c>
      <c r="D408" s="22">
        <f t="shared" si="38"/>
        <v>-2915.9950684699834</v>
      </c>
      <c r="E408" s="15">
        <f t="shared" si="39"/>
        <v>-8.3058858828518045E-2</v>
      </c>
      <c r="F408" s="37"/>
      <c r="G408" s="21">
        <v>36232.237675220713</v>
      </c>
      <c r="H408" s="22">
        <f t="shared" si="36"/>
        <v>2915.9950684699834</v>
      </c>
      <c r="I408" s="22">
        <f t="shared" si="40"/>
        <v>39148.232743690693</v>
      </c>
      <c r="J408" s="21">
        <f t="shared" si="37"/>
        <v>0</v>
      </c>
      <c r="K408" s="34"/>
      <c r="L408" s="46">
        <f>VLOOKUP(A408,'2018-19 TITLE IV-A'!$1:$1048576,2,0)</f>
        <v>13551</v>
      </c>
      <c r="M408" s="5"/>
    </row>
    <row r="409" spans="1:13" x14ac:dyDescent="0.3">
      <c r="A409" s="12" t="s">
        <v>721</v>
      </c>
      <c r="B409" s="21">
        <v>53442.026232876829</v>
      </c>
      <c r="C409" s="21">
        <v>56368.347193129586</v>
      </c>
      <c r="D409" s="22">
        <f t="shared" si="38"/>
        <v>-2926.3209602527568</v>
      </c>
      <c r="E409" s="15">
        <f t="shared" si="39"/>
        <v>-5.1914258727980389E-2</v>
      </c>
      <c r="F409" s="37"/>
      <c r="G409" s="21">
        <v>52154.41723792495</v>
      </c>
      <c r="H409" s="22">
        <f t="shared" si="36"/>
        <v>2926.3209602527568</v>
      </c>
      <c r="I409" s="22">
        <f t="shared" si="40"/>
        <v>55080.738198177707</v>
      </c>
      <c r="J409" s="21">
        <f t="shared" si="37"/>
        <v>0</v>
      </c>
      <c r="K409" s="34"/>
      <c r="L409" s="46">
        <f>VLOOKUP(A409,'2018-19 TITLE IV-A'!$1:$1048576,2,0)</f>
        <v>14140</v>
      </c>
      <c r="M409" s="5"/>
    </row>
    <row r="410" spans="1:13" x14ac:dyDescent="0.3">
      <c r="A410" s="12" t="s">
        <v>947</v>
      </c>
      <c r="B410" s="21">
        <v>32560.346002142258</v>
      </c>
      <c r="C410" s="21">
        <v>34011.161817387569</v>
      </c>
      <c r="D410" s="22">
        <f t="shared" si="38"/>
        <v>-1450.8158152453107</v>
      </c>
      <c r="E410" s="15">
        <f t="shared" si="39"/>
        <v>-4.2657049560230198E-2</v>
      </c>
      <c r="F410" s="37"/>
      <c r="G410" s="21">
        <v>31355.933007245963</v>
      </c>
      <c r="H410" s="22">
        <f t="shared" si="36"/>
        <v>1450.8158152453107</v>
      </c>
      <c r="I410" s="22">
        <f t="shared" si="40"/>
        <v>32806.748822491274</v>
      </c>
      <c r="J410" s="21">
        <f t="shared" si="37"/>
        <v>0</v>
      </c>
      <c r="K410" s="34"/>
      <c r="L410" s="46">
        <f>VLOOKUP(A410,'2018-19 TITLE IV-A'!$1:$1048576,2,0)</f>
        <v>10000</v>
      </c>
      <c r="M410" s="5"/>
    </row>
    <row r="411" spans="1:13" x14ac:dyDescent="0.3">
      <c r="A411" s="12" t="s">
        <v>722</v>
      </c>
      <c r="B411" s="21">
        <v>17409.186443460891</v>
      </c>
      <c r="C411" s="21">
        <v>18804.44359127729</v>
      </c>
      <c r="D411" s="22">
        <f t="shared" si="38"/>
        <v>-1395.2571478163991</v>
      </c>
      <c r="E411" s="15">
        <f t="shared" si="39"/>
        <v>-7.4198268140388324E-2</v>
      </c>
      <c r="F411" s="37"/>
      <c r="G411" s="21">
        <v>19187.255474218218</v>
      </c>
      <c r="H411" s="22">
        <f t="shared" si="36"/>
        <v>1395.2571478163991</v>
      </c>
      <c r="I411" s="22">
        <f t="shared" si="40"/>
        <v>20582.512622034617</v>
      </c>
      <c r="J411" s="21">
        <f t="shared" si="37"/>
        <v>0</v>
      </c>
      <c r="K411" s="34"/>
      <c r="L411" s="46">
        <f>VLOOKUP(A411,'2018-19 TITLE IV-A'!$1:$1048576,2,0)</f>
        <v>10000</v>
      </c>
      <c r="M411" s="5"/>
    </row>
    <row r="412" spans="1:13" x14ac:dyDescent="0.3">
      <c r="A412" s="12" t="s">
        <v>723</v>
      </c>
      <c r="B412" s="21">
        <v>57828.938092478282</v>
      </c>
      <c r="C412" s="21">
        <v>61881.500150876367</v>
      </c>
      <c r="D412" s="22">
        <f t="shared" si="38"/>
        <v>-4052.5620583980854</v>
      </c>
      <c r="E412" s="15">
        <f t="shared" si="39"/>
        <v>-6.5489072639113965E-2</v>
      </c>
      <c r="F412" s="37"/>
      <c r="G412" s="21">
        <v>60619.055893763041</v>
      </c>
      <c r="H412" s="22">
        <f t="shared" si="36"/>
        <v>4052.5620583980854</v>
      </c>
      <c r="I412" s="22">
        <f t="shared" si="40"/>
        <v>64671.617952161127</v>
      </c>
      <c r="J412" s="21">
        <f t="shared" si="37"/>
        <v>0</v>
      </c>
      <c r="K412" s="34"/>
      <c r="L412" s="46">
        <f>VLOOKUP(A412,'2018-19 TITLE IV-A'!$1:$1048576,2,0)</f>
        <v>16441</v>
      </c>
      <c r="M412" s="5"/>
    </row>
    <row r="413" spans="1:13" x14ac:dyDescent="0.3">
      <c r="A413" s="12" t="s">
        <v>724</v>
      </c>
      <c r="B413" s="21">
        <v>411710.69986806117</v>
      </c>
      <c r="C413" s="21">
        <v>446033.5698982249</v>
      </c>
      <c r="D413" s="22">
        <f t="shared" si="38"/>
        <v>-34322.870030163729</v>
      </c>
      <c r="E413" s="15">
        <f t="shared" si="39"/>
        <v>-7.6951315655445995E-2</v>
      </c>
      <c r="F413" s="37"/>
      <c r="G413" s="21">
        <v>401546.78459534078</v>
      </c>
      <c r="H413" s="22">
        <f t="shared" si="36"/>
        <v>34322.870030163729</v>
      </c>
      <c r="I413" s="22">
        <f t="shared" si="40"/>
        <v>435869.65462550451</v>
      </c>
      <c r="J413" s="21">
        <f t="shared" si="37"/>
        <v>0</v>
      </c>
      <c r="K413" s="34"/>
      <c r="L413" s="46">
        <f>VLOOKUP(A413,'2018-19 TITLE IV-A'!$1:$1048576,2,0)</f>
        <v>167617</v>
      </c>
      <c r="M413" s="5"/>
    </row>
    <row r="414" spans="1:13" x14ac:dyDescent="0.3">
      <c r="A414" s="12" t="s">
        <v>90</v>
      </c>
      <c r="B414" s="21">
        <v>68730811.885650903</v>
      </c>
      <c r="C414" s="21">
        <v>75816461.852458775</v>
      </c>
      <c r="D414" s="22">
        <f t="shared" si="38"/>
        <v>-7085649.9668078721</v>
      </c>
      <c r="E414" s="15">
        <f t="shared" si="39"/>
        <v>-9.3457935040503037E-2</v>
      </c>
      <c r="F414" s="37"/>
      <c r="G414" s="21">
        <v>71592699.835595638</v>
      </c>
      <c r="H414" s="22">
        <v>130728</v>
      </c>
      <c r="I414" s="22">
        <f t="shared" si="40"/>
        <v>71723427.835595638</v>
      </c>
      <c r="J414" s="21">
        <f>-(D414+H414)</f>
        <v>6954921.9668078721</v>
      </c>
      <c r="K414" s="34"/>
      <c r="L414" s="46">
        <f>VLOOKUP(A414,'2018-19 TITLE IV-A'!$1:$1048576,2,0)</f>
        <v>47288897</v>
      </c>
      <c r="M414" s="5"/>
    </row>
    <row r="415" spans="1:13" x14ac:dyDescent="0.3">
      <c r="A415" s="12" t="s">
        <v>91</v>
      </c>
      <c r="B415" s="21">
        <v>24185.952619719188</v>
      </c>
      <c r="C415" s="21">
        <v>26384.511917164902</v>
      </c>
      <c r="D415" s="22">
        <f t="shared" si="38"/>
        <v>-2198.559297445714</v>
      </c>
      <c r="E415" s="15">
        <f t="shared" si="39"/>
        <v>-8.3327647081294032E-2</v>
      </c>
      <c r="F415" s="37"/>
      <c r="G415" s="21">
        <v>21394.270348118753</v>
      </c>
      <c r="H415" s="22">
        <f t="shared" ref="H415:H446" si="41">-D415</f>
        <v>2198.559297445714</v>
      </c>
      <c r="I415" s="22">
        <f t="shared" si="40"/>
        <v>23592.829645564467</v>
      </c>
      <c r="J415" s="21">
        <f t="shared" ref="J415:J446" si="42">D415+H415</f>
        <v>0</v>
      </c>
      <c r="K415" s="34"/>
      <c r="L415" s="46">
        <f>VLOOKUP(A415,'2018-19 TITLE IV-A'!$1:$1048576,2,0)</f>
        <v>10006</v>
      </c>
      <c r="M415" s="5"/>
    </row>
    <row r="416" spans="1:13" x14ac:dyDescent="0.3">
      <c r="A416" s="12" t="s">
        <v>725</v>
      </c>
      <c r="B416" s="21">
        <v>84642.371307302121</v>
      </c>
      <c r="C416" s="21">
        <v>92222.721625057762</v>
      </c>
      <c r="D416" s="22">
        <f t="shared" si="38"/>
        <v>-7580.3503177556413</v>
      </c>
      <c r="E416" s="15">
        <f t="shared" si="39"/>
        <v>-8.2196124601206622E-2</v>
      </c>
      <c r="F416" s="37"/>
      <c r="G416" s="21">
        <v>100508.99152963114</v>
      </c>
      <c r="H416" s="22">
        <f t="shared" si="41"/>
        <v>7580.3503177556413</v>
      </c>
      <c r="I416" s="22">
        <f t="shared" si="40"/>
        <v>108089.34184738678</v>
      </c>
      <c r="J416" s="21">
        <f t="shared" si="42"/>
        <v>0</v>
      </c>
      <c r="K416" s="34"/>
      <c r="L416" s="46">
        <f>VLOOKUP(A416,'2018-19 TITLE IV-A'!$1:$1048576,2,0)</f>
        <v>36223</v>
      </c>
      <c r="M416" s="5"/>
    </row>
    <row r="417" spans="1:13" x14ac:dyDescent="0.3">
      <c r="A417" s="12" t="s">
        <v>726</v>
      </c>
      <c r="B417" s="21">
        <v>45432.688592314662</v>
      </c>
      <c r="C417" s="21">
        <v>49428.188490163506</v>
      </c>
      <c r="D417" s="22">
        <f t="shared" si="38"/>
        <v>-3995.4998978488438</v>
      </c>
      <c r="E417" s="15">
        <f t="shared" si="39"/>
        <v>-8.0834439211624587E-2</v>
      </c>
      <c r="F417" s="37"/>
      <c r="G417" s="21">
        <v>44520.168938687908</v>
      </c>
      <c r="H417" s="22">
        <f t="shared" si="41"/>
        <v>3995.4998978488438</v>
      </c>
      <c r="I417" s="22">
        <f t="shared" si="40"/>
        <v>48515.668836536752</v>
      </c>
      <c r="J417" s="21">
        <f t="shared" si="42"/>
        <v>0</v>
      </c>
      <c r="K417" s="34"/>
      <c r="L417" s="46">
        <f>VLOOKUP(A417,'2018-19 TITLE IV-A'!$1:$1048576,2,0)</f>
        <v>20123</v>
      </c>
      <c r="M417" s="5"/>
    </row>
    <row r="418" spans="1:13" x14ac:dyDescent="0.3">
      <c r="A418" s="12" t="s">
        <v>727</v>
      </c>
      <c r="B418" s="21">
        <v>587773.45025793964</v>
      </c>
      <c r="C418" s="21">
        <v>646252.71025313565</v>
      </c>
      <c r="D418" s="22">
        <f t="shared" si="38"/>
        <v>-58479.259995196015</v>
      </c>
      <c r="E418" s="15">
        <f t="shared" si="39"/>
        <v>-9.0489771365585225E-2</v>
      </c>
      <c r="F418" s="37"/>
      <c r="G418" s="21">
        <v>573610.95759777108</v>
      </c>
      <c r="H418" s="22">
        <f t="shared" si="41"/>
        <v>58479.259995196015</v>
      </c>
      <c r="I418" s="22">
        <f t="shared" si="40"/>
        <v>632090.21759296709</v>
      </c>
      <c r="J418" s="21">
        <f t="shared" si="42"/>
        <v>0</v>
      </c>
      <c r="K418" s="34"/>
      <c r="L418" s="46">
        <f>VLOOKUP(A418,'2018-19 TITLE IV-A'!$1:$1048576,2,0)</f>
        <v>293292</v>
      </c>
      <c r="M418" s="5"/>
    </row>
    <row r="419" spans="1:13" x14ac:dyDescent="0.3">
      <c r="A419" s="12" t="s">
        <v>728</v>
      </c>
      <c r="B419" s="21">
        <v>2761.1739360006504</v>
      </c>
      <c r="C419" s="21">
        <v>3040.2301531203598</v>
      </c>
      <c r="D419" s="22">
        <f t="shared" si="38"/>
        <v>-279.05621711970934</v>
      </c>
      <c r="E419" s="15">
        <f t="shared" si="39"/>
        <v>-9.1787859163655172E-2</v>
      </c>
      <c r="F419" s="37"/>
      <c r="G419" s="21">
        <v>3398.0093122676381</v>
      </c>
      <c r="H419" s="22">
        <f t="shared" si="41"/>
        <v>279.05621711970934</v>
      </c>
      <c r="I419" s="22">
        <f t="shared" si="40"/>
        <v>3677.0655293873474</v>
      </c>
      <c r="J419" s="21">
        <f t="shared" si="42"/>
        <v>0</v>
      </c>
      <c r="K419" s="34"/>
      <c r="L419" s="46">
        <f>VLOOKUP(A419,'2018-19 TITLE IV-A'!$1:$1048576,2,0)</f>
        <v>10000</v>
      </c>
      <c r="M419" s="5"/>
    </row>
    <row r="420" spans="1:13" x14ac:dyDescent="0.3">
      <c r="A420" s="12" t="s">
        <v>729</v>
      </c>
      <c r="B420" s="21">
        <v>61695.60279474227</v>
      </c>
      <c r="C420" s="21">
        <v>66965.713324652097</v>
      </c>
      <c r="D420" s="22">
        <f t="shared" si="38"/>
        <v>-5270.1105299098272</v>
      </c>
      <c r="E420" s="15">
        <f t="shared" si="39"/>
        <v>-7.8698639471816656E-2</v>
      </c>
      <c r="F420" s="37"/>
      <c r="G420" s="21">
        <v>55262.325454544996</v>
      </c>
      <c r="H420" s="22">
        <f t="shared" si="41"/>
        <v>5270.1105299098272</v>
      </c>
      <c r="I420" s="22">
        <f t="shared" si="40"/>
        <v>60532.435984454823</v>
      </c>
      <c r="J420" s="21">
        <f t="shared" si="42"/>
        <v>0</v>
      </c>
      <c r="K420" s="34"/>
      <c r="L420" s="46">
        <f>VLOOKUP(A420,'2018-19 TITLE IV-A'!$1:$1048576,2,0)</f>
        <v>24076</v>
      </c>
      <c r="M420" s="5"/>
    </row>
    <row r="421" spans="1:13" x14ac:dyDescent="0.3">
      <c r="A421" s="12" t="s">
        <v>730</v>
      </c>
      <c r="B421" s="21">
        <v>43303.127006959767</v>
      </c>
      <c r="C421" s="21">
        <v>47563.146590723307</v>
      </c>
      <c r="D421" s="22">
        <f t="shared" si="38"/>
        <v>-4260.0195837635401</v>
      </c>
      <c r="E421" s="15">
        <f t="shared" si="39"/>
        <v>-8.9565554197257646E-2</v>
      </c>
      <c r="F421" s="37"/>
      <c r="G421" s="21">
        <v>36955.556930800725</v>
      </c>
      <c r="H421" s="22">
        <f t="shared" si="41"/>
        <v>4260.0195837635401</v>
      </c>
      <c r="I421" s="22">
        <f t="shared" si="40"/>
        <v>41215.576514564265</v>
      </c>
      <c r="J421" s="21">
        <f t="shared" si="42"/>
        <v>0</v>
      </c>
      <c r="K421" s="34"/>
      <c r="L421" s="46">
        <f>VLOOKUP(A421,'2018-19 TITLE IV-A'!$1:$1048576,2,0)</f>
        <v>20492</v>
      </c>
      <c r="M421" s="5"/>
    </row>
    <row r="422" spans="1:13" x14ac:dyDescent="0.3">
      <c r="A422" s="12" t="s">
        <v>731</v>
      </c>
      <c r="B422" s="21">
        <v>530653.6591827675</v>
      </c>
      <c r="C422" s="21">
        <v>588811.93148262624</v>
      </c>
      <c r="D422" s="22">
        <f t="shared" si="38"/>
        <v>-58158.272299858741</v>
      </c>
      <c r="E422" s="15">
        <f t="shared" si="39"/>
        <v>-9.8772238112458832E-2</v>
      </c>
      <c r="F422" s="37"/>
      <c r="G422" s="21">
        <v>450403.74092576164</v>
      </c>
      <c r="H422" s="22">
        <f t="shared" si="41"/>
        <v>58158.272299858741</v>
      </c>
      <c r="I422" s="22">
        <f t="shared" si="40"/>
        <v>508562.01322562038</v>
      </c>
      <c r="J422" s="21">
        <f t="shared" si="42"/>
        <v>0</v>
      </c>
      <c r="K422" s="34"/>
      <c r="L422" s="46">
        <f>VLOOKUP(A422,'2018-19 TITLE IV-A'!$1:$1048576,2,0)</f>
        <v>317371</v>
      </c>
      <c r="M422" s="5"/>
    </row>
    <row r="423" spans="1:13" x14ac:dyDescent="0.3">
      <c r="A423" s="12" t="s">
        <v>92</v>
      </c>
      <c r="B423" s="21">
        <v>135880.203033194</v>
      </c>
      <c r="C423" s="21">
        <v>147010.81084253627</v>
      </c>
      <c r="D423" s="22">
        <f t="shared" si="38"/>
        <v>-11130.607809342269</v>
      </c>
      <c r="E423" s="15">
        <f t="shared" si="39"/>
        <v>-7.5712852310326317E-2</v>
      </c>
      <c r="F423" s="37"/>
      <c r="G423" s="21">
        <v>115779.87153871891</v>
      </c>
      <c r="H423" s="22">
        <f t="shared" si="41"/>
        <v>11130.607809342269</v>
      </c>
      <c r="I423" s="22">
        <f t="shared" si="40"/>
        <v>126910.47934806118</v>
      </c>
      <c r="J423" s="21">
        <f t="shared" si="42"/>
        <v>0</v>
      </c>
      <c r="K423" s="34"/>
      <c r="L423" s="46">
        <f>VLOOKUP(A423,'2018-19 TITLE IV-A'!$1:$1048576,2,0)</f>
        <v>43311</v>
      </c>
      <c r="M423" s="5"/>
    </row>
    <row r="424" spans="1:13" x14ac:dyDescent="0.3">
      <c r="A424" s="12" t="s">
        <v>732</v>
      </c>
      <c r="B424" s="21">
        <v>85809.269709484623</v>
      </c>
      <c r="C424" s="21">
        <v>90447.094242562482</v>
      </c>
      <c r="D424" s="22">
        <f t="shared" si="38"/>
        <v>-4637.8245330778591</v>
      </c>
      <c r="E424" s="15">
        <f t="shared" si="39"/>
        <v>-5.1276655949168082E-2</v>
      </c>
      <c r="F424" s="37"/>
      <c r="G424" s="21">
        <v>84802.493370306882</v>
      </c>
      <c r="H424" s="22">
        <f t="shared" si="41"/>
        <v>4637.8245330778591</v>
      </c>
      <c r="I424" s="22">
        <f t="shared" si="40"/>
        <v>89440.317903384741</v>
      </c>
      <c r="J424" s="21">
        <f t="shared" si="42"/>
        <v>0</v>
      </c>
      <c r="K424" s="34"/>
      <c r="L424" s="46">
        <f>VLOOKUP(A424,'2018-19 TITLE IV-A'!$1:$1048576,2,0)</f>
        <v>20970</v>
      </c>
      <c r="M424" s="5"/>
    </row>
    <row r="425" spans="1:13" x14ac:dyDescent="0.3">
      <c r="A425" s="12" t="s">
        <v>948</v>
      </c>
      <c r="B425" s="21">
        <v>113342.81871250999</v>
      </c>
      <c r="C425" s="21">
        <v>120645.81333727407</v>
      </c>
      <c r="D425" s="22">
        <f t="shared" si="38"/>
        <v>-7302.9946247640764</v>
      </c>
      <c r="E425" s="15">
        <f t="shared" si="39"/>
        <v>-6.0532515988333757E-2</v>
      </c>
      <c r="F425" s="37"/>
      <c r="G425" s="21">
        <v>116657.39728206678</v>
      </c>
      <c r="H425" s="22">
        <f t="shared" si="41"/>
        <v>7302.9946247640764</v>
      </c>
      <c r="I425" s="22">
        <f t="shared" si="40"/>
        <v>123960.39190683086</v>
      </c>
      <c r="J425" s="21">
        <f t="shared" si="42"/>
        <v>0</v>
      </c>
      <c r="K425" s="34"/>
      <c r="L425" s="46">
        <f>VLOOKUP(A425,'2018-19 TITLE IV-A'!$1:$1048576,2,0)</f>
        <v>31923</v>
      </c>
      <c r="M425" s="5"/>
    </row>
    <row r="426" spans="1:13" x14ac:dyDescent="0.3">
      <c r="A426" s="12" t="s">
        <v>93</v>
      </c>
      <c r="B426" s="21">
        <v>36414.646872020632</v>
      </c>
      <c r="C426" s="21">
        <v>37756.240143168747</v>
      </c>
      <c r="D426" s="22">
        <f t="shared" si="38"/>
        <v>-1341.5932711481146</v>
      </c>
      <c r="E426" s="15">
        <f t="shared" si="39"/>
        <v>-3.5533020927425385E-2</v>
      </c>
      <c r="F426" s="37"/>
      <c r="G426" s="21">
        <v>35787.769062986772</v>
      </c>
      <c r="H426" s="22">
        <f t="shared" si="41"/>
        <v>1341.5932711481146</v>
      </c>
      <c r="I426" s="22">
        <f t="shared" si="40"/>
        <v>37129.362334134887</v>
      </c>
      <c r="J426" s="21">
        <f t="shared" si="42"/>
        <v>0</v>
      </c>
      <c r="K426" s="34"/>
      <c r="L426" s="46">
        <f>VLOOKUP(A426,'2018-19 TITLE IV-A'!$1:$1048576,2,0)</f>
        <v>10000</v>
      </c>
      <c r="M426" s="5"/>
    </row>
    <row r="427" spans="1:13" x14ac:dyDescent="0.3">
      <c r="A427" s="12" t="s">
        <v>733</v>
      </c>
      <c r="B427" s="21">
        <v>26708.495821578654</v>
      </c>
      <c r="C427" s="21">
        <v>29116.30891964653</v>
      </c>
      <c r="D427" s="22">
        <f t="shared" si="38"/>
        <v>-2407.8130980678761</v>
      </c>
      <c r="E427" s="15">
        <f t="shared" si="39"/>
        <v>-8.2696371463595097E-2</v>
      </c>
      <c r="F427" s="37"/>
      <c r="G427" s="21">
        <v>22987.981694895985</v>
      </c>
      <c r="H427" s="22">
        <f t="shared" si="41"/>
        <v>2407.8130980678761</v>
      </c>
      <c r="I427" s="22">
        <f t="shared" si="40"/>
        <v>25395.794792963861</v>
      </c>
      <c r="J427" s="21">
        <f t="shared" si="42"/>
        <v>0</v>
      </c>
      <c r="K427" s="34"/>
      <c r="L427" s="46">
        <f>VLOOKUP(A427,'2018-19 TITLE IV-A'!$1:$1048576,2,0)</f>
        <v>11231</v>
      </c>
      <c r="M427" s="5"/>
    </row>
    <row r="428" spans="1:13" x14ac:dyDescent="0.3">
      <c r="A428" s="12" t="s">
        <v>734</v>
      </c>
      <c r="B428" s="21">
        <v>153422.23182433165</v>
      </c>
      <c r="C428" s="21">
        <v>164208.86589707807</v>
      </c>
      <c r="D428" s="22">
        <f t="shared" si="38"/>
        <v>-10786.634072746412</v>
      </c>
      <c r="E428" s="15">
        <f t="shared" si="39"/>
        <v>-6.5688499910274034E-2</v>
      </c>
      <c r="F428" s="37"/>
      <c r="G428" s="21">
        <v>133964.94053432066</v>
      </c>
      <c r="H428" s="22">
        <f t="shared" si="41"/>
        <v>10786.634072746412</v>
      </c>
      <c r="I428" s="22">
        <f t="shared" si="40"/>
        <v>144751.57460706707</v>
      </c>
      <c r="J428" s="21">
        <f t="shared" si="42"/>
        <v>0</v>
      </c>
      <c r="K428" s="34"/>
      <c r="L428" s="46">
        <f>VLOOKUP(A428,'2018-19 TITLE IV-A'!$1:$1048576,2,0)</f>
        <v>46444</v>
      </c>
      <c r="M428" s="5"/>
    </row>
    <row r="429" spans="1:13" x14ac:dyDescent="0.3">
      <c r="A429" s="12" t="s">
        <v>462</v>
      </c>
      <c r="B429" s="21">
        <v>5135.2918277131475</v>
      </c>
      <c r="C429" s="21">
        <v>5525.7216374920081</v>
      </c>
      <c r="D429" s="22">
        <f t="shared" si="38"/>
        <v>-390.42980977886054</v>
      </c>
      <c r="E429" s="15">
        <f t="shared" si="39"/>
        <v>-7.0656800214074389E-2</v>
      </c>
      <c r="F429" s="37"/>
      <c r="G429" s="21">
        <v>5311.8896588304469</v>
      </c>
      <c r="H429" s="22">
        <f t="shared" si="41"/>
        <v>390.42980977886054</v>
      </c>
      <c r="I429" s="22">
        <f t="shared" si="40"/>
        <v>5702.3194686093075</v>
      </c>
      <c r="J429" s="21">
        <f t="shared" si="42"/>
        <v>0</v>
      </c>
      <c r="K429" s="34"/>
      <c r="L429" s="46">
        <f>VLOOKUP(A429,'2018-19 TITLE IV-A'!$1:$1048576,2,0)</f>
        <v>10000</v>
      </c>
      <c r="M429" s="5"/>
    </row>
    <row r="430" spans="1:13" x14ac:dyDescent="0.3">
      <c r="A430" s="12" t="s">
        <v>949</v>
      </c>
      <c r="B430" s="21">
        <v>19636.734473939028</v>
      </c>
      <c r="C430" s="21">
        <v>20152.177652141381</v>
      </c>
      <c r="D430" s="22">
        <f t="shared" si="38"/>
        <v>-515.44317820235301</v>
      </c>
      <c r="E430" s="15">
        <f t="shared" si="39"/>
        <v>-2.5577542392674513E-2</v>
      </c>
      <c r="F430" s="37"/>
      <c r="G430" s="21">
        <v>18378.57155201567</v>
      </c>
      <c r="H430" s="22">
        <f t="shared" si="41"/>
        <v>515.44317820235301</v>
      </c>
      <c r="I430" s="22">
        <f t="shared" si="40"/>
        <v>18894.014730218023</v>
      </c>
      <c r="J430" s="21">
        <f t="shared" si="42"/>
        <v>0</v>
      </c>
      <c r="K430" s="34"/>
      <c r="L430" s="46">
        <f>VLOOKUP(A430,'2018-19 TITLE IV-A'!$1:$1048576,2,0)</f>
        <v>10000</v>
      </c>
      <c r="M430" s="5"/>
    </row>
    <row r="431" spans="1:13" x14ac:dyDescent="0.3">
      <c r="A431" s="12" t="s">
        <v>94</v>
      </c>
      <c r="B431" s="21">
        <v>53796.092283630147</v>
      </c>
      <c r="C431" s="21">
        <v>58626.497153167722</v>
      </c>
      <c r="D431" s="22">
        <f t="shared" si="38"/>
        <v>-4830.404869537575</v>
      </c>
      <c r="E431" s="15">
        <f t="shared" si="39"/>
        <v>-8.2392861659765337E-2</v>
      </c>
      <c r="F431" s="37"/>
      <c r="G431" s="21">
        <v>58130.662516774661</v>
      </c>
      <c r="H431" s="22">
        <f t="shared" si="41"/>
        <v>4830.404869537575</v>
      </c>
      <c r="I431" s="22">
        <f t="shared" si="40"/>
        <v>62961.067386312236</v>
      </c>
      <c r="J431" s="21">
        <f t="shared" si="42"/>
        <v>0</v>
      </c>
      <c r="K431" s="34"/>
      <c r="L431" s="46">
        <f>VLOOKUP(A431,'2018-19 TITLE IV-A'!$1:$1048576,2,0)</f>
        <v>23720</v>
      </c>
      <c r="M431" s="5"/>
    </row>
    <row r="432" spans="1:13" x14ac:dyDescent="0.3">
      <c r="A432" s="12" t="s">
        <v>735</v>
      </c>
      <c r="B432" s="21">
        <v>32782.563700806124</v>
      </c>
      <c r="C432" s="21">
        <v>34788.556777396661</v>
      </c>
      <c r="D432" s="22">
        <f t="shared" si="38"/>
        <v>-2005.9930765905374</v>
      </c>
      <c r="E432" s="15">
        <f t="shared" si="39"/>
        <v>-5.7662440250867197E-2</v>
      </c>
      <c r="F432" s="37"/>
      <c r="G432" s="21">
        <v>30285.48250399658</v>
      </c>
      <c r="H432" s="22">
        <f t="shared" si="41"/>
        <v>2005.9930765905374</v>
      </c>
      <c r="I432" s="22">
        <f t="shared" si="40"/>
        <v>32291.475580587117</v>
      </c>
      <c r="J432" s="21">
        <f t="shared" si="42"/>
        <v>0</v>
      </c>
      <c r="K432" s="34"/>
      <c r="L432" s="46">
        <f>VLOOKUP(A432,'2018-19 TITLE IV-A'!$1:$1048576,2,0)</f>
        <v>10000</v>
      </c>
      <c r="M432" s="5"/>
    </row>
    <row r="433" spans="1:13" x14ac:dyDescent="0.3">
      <c r="A433" s="12" t="s">
        <v>736</v>
      </c>
      <c r="B433" s="21">
        <v>47315.140891654228</v>
      </c>
      <c r="C433" s="21">
        <v>48603.053406154184</v>
      </c>
      <c r="D433" s="22">
        <f t="shared" si="38"/>
        <v>-1287.9125144999562</v>
      </c>
      <c r="E433" s="15">
        <f t="shared" si="39"/>
        <v>-2.6498592665309406E-2</v>
      </c>
      <c r="F433" s="37"/>
      <c r="G433" s="21">
        <v>45539.350675349167</v>
      </c>
      <c r="H433" s="22">
        <f t="shared" si="41"/>
        <v>1287.9125144999562</v>
      </c>
      <c r="I433" s="22">
        <f t="shared" si="40"/>
        <v>46827.263189849124</v>
      </c>
      <c r="J433" s="21">
        <f t="shared" si="42"/>
        <v>0</v>
      </c>
      <c r="K433" s="34"/>
      <c r="L433" s="46">
        <f>VLOOKUP(A433,'2018-19 TITLE IV-A'!$1:$1048576,2,0)</f>
        <v>10000</v>
      </c>
      <c r="M433" s="5"/>
    </row>
    <row r="434" spans="1:13" x14ac:dyDescent="0.3">
      <c r="A434" s="12" t="s">
        <v>95</v>
      </c>
      <c r="B434" s="21">
        <v>277881.3449151821</v>
      </c>
      <c r="C434" s="21">
        <v>298463.33404070005</v>
      </c>
      <c r="D434" s="22">
        <f t="shared" si="38"/>
        <v>-20581.989125517954</v>
      </c>
      <c r="E434" s="15">
        <f t="shared" si="39"/>
        <v>-6.8959857972742733E-2</v>
      </c>
      <c r="F434" s="37"/>
      <c r="G434" s="21">
        <v>287107.05826327321</v>
      </c>
      <c r="H434" s="22">
        <f t="shared" si="41"/>
        <v>20581.989125517954</v>
      </c>
      <c r="I434" s="22">
        <f t="shared" si="40"/>
        <v>307689.04738879116</v>
      </c>
      <c r="J434" s="21">
        <f t="shared" si="42"/>
        <v>0</v>
      </c>
      <c r="K434" s="34"/>
      <c r="L434" s="46">
        <f>VLOOKUP(A434,'2018-19 TITLE IV-A'!$1:$1048576,2,0)</f>
        <v>96160</v>
      </c>
      <c r="M434" s="5"/>
    </row>
    <row r="435" spans="1:13" x14ac:dyDescent="0.3">
      <c r="A435" s="12" t="s">
        <v>96</v>
      </c>
      <c r="B435" s="21">
        <v>155079.46351803327</v>
      </c>
      <c r="C435" s="21">
        <v>168856.20146629808</v>
      </c>
      <c r="D435" s="22">
        <f t="shared" si="38"/>
        <v>-13776.73794826481</v>
      </c>
      <c r="E435" s="15">
        <f t="shared" si="39"/>
        <v>-8.1588581459440812E-2</v>
      </c>
      <c r="F435" s="37"/>
      <c r="G435" s="21">
        <v>130142.30778524266</v>
      </c>
      <c r="H435" s="22">
        <f t="shared" si="41"/>
        <v>13776.73794826481</v>
      </c>
      <c r="I435" s="22">
        <f t="shared" si="40"/>
        <v>143919.04573350749</v>
      </c>
      <c r="J435" s="21">
        <f t="shared" si="42"/>
        <v>0</v>
      </c>
      <c r="K435" s="34"/>
      <c r="L435" s="46">
        <f>VLOOKUP(A435,'2018-19 TITLE IV-A'!$1:$1048576,2,0)</f>
        <v>61620</v>
      </c>
      <c r="M435" s="5"/>
    </row>
    <row r="436" spans="1:13" x14ac:dyDescent="0.3">
      <c r="A436" s="12" t="s">
        <v>737</v>
      </c>
      <c r="B436" s="21">
        <v>23536.574012530182</v>
      </c>
      <c r="C436" s="21">
        <v>25779.056859134223</v>
      </c>
      <c r="D436" s="22">
        <f t="shared" si="38"/>
        <v>-2242.4828466040417</v>
      </c>
      <c r="E436" s="15">
        <f t="shared" si="39"/>
        <v>-8.6988552717725542E-2</v>
      </c>
      <c r="F436" s="37"/>
      <c r="G436" s="21">
        <v>19544.553805728348</v>
      </c>
      <c r="H436" s="22">
        <f t="shared" si="41"/>
        <v>2242.4828466040417</v>
      </c>
      <c r="I436" s="22">
        <f t="shared" si="40"/>
        <v>21787.03665233239</v>
      </c>
      <c r="J436" s="21">
        <f t="shared" si="42"/>
        <v>0</v>
      </c>
      <c r="K436" s="34"/>
      <c r="L436" s="46">
        <f>VLOOKUP(A436,'2018-19 TITLE IV-A'!$1:$1048576,2,0)</f>
        <v>10828</v>
      </c>
      <c r="M436" s="5"/>
    </row>
    <row r="437" spans="1:13" x14ac:dyDescent="0.3">
      <c r="A437" s="12" t="s">
        <v>738</v>
      </c>
      <c r="B437" s="21">
        <v>29438.186447584536</v>
      </c>
      <c r="C437" s="21">
        <v>31487.908806700907</v>
      </c>
      <c r="D437" s="22">
        <f t="shared" si="38"/>
        <v>-2049.7223591163711</v>
      </c>
      <c r="E437" s="15">
        <f t="shared" si="39"/>
        <v>-6.5095537836420969E-2</v>
      </c>
      <c r="F437" s="37"/>
      <c r="G437" s="21">
        <v>33501.600834972065</v>
      </c>
      <c r="H437" s="22">
        <f t="shared" si="41"/>
        <v>2049.7223591163711</v>
      </c>
      <c r="I437" s="22">
        <f t="shared" si="40"/>
        <v>35551.323194088436</v>
      </c>
      <c r="J437" s="21">
        <f t="shared" si="42"/>
        <v>0</v>
      </c>
      <c r="K437" s="34"/>
      <c r="L437" s="46">
        <f>VLOOKUP(A437,'2018-19 TITLE IV-A'!$1:$1048576,2,0)</f>
        <v>10000</v>
      </c>
      <c r="M437" s="5"/>
    </row>
    <row r="438" spans="1:13" x14ac:dyDescent="0.3">
      <c r="A438" s="12" t="s">
        <v>739</v>
      </c>
      <c r="B438" s="21">
        <v>57024.2041472325</v>
      </c>
      <c r="C438" s="21">
        <v>62299.084178679921</v>
      </c>
      <c r="D438" s="22">
        <f t="shared" si="38"/>
        <v>-5274.8800314474211</v>
      </c>
      <c r="E438" s="15">
        <f t="shared" si="39"/>
        <v>-8.4670266039843289E-2</v>
      </c>
      <c r="F438" s="37"/>
      <c r="G438" s="21">
        <v>53853.177397929801</v>
      </c>
      <c r="H438" s="22">
        <f t="shared" si="41"/>
        <v>5274.8800314474211</v>
      </c>
      <c r="I438" s="22">
        <f t="shared" si="40"/>
        <v>59128.057429377222</v>
      </c>
      <c r="J438" s="21">
        <f t="shared" si="42"/>
        <v>0</v>
      </c>
      <c r="K438" s="34"/>
      <c r="L438" s="46">
        <f>VLOOKUP(A438,'2018-19 TITLE IV-A'!$1:$1048576,2,0)</f>
        <v>23863</v>
      </c>
      <c r="M438" s="5"/>
    </row>
    <row r="439" spans="1:13" x14ac:dyDescent="0.3">
      <c r="A439" s="12" t="s">
        <v>97</v>
      </c>
      <c r="B439" s="21">
        <v>44618.471639501367</v>
      </c>
      <c r="C439" s="21">
        <v>49045.389723393215</v>
      </c>
      <c r="D439" s="22">
        <f t="shared" si="38"/>
        <v>-4426.9180838918473</v>
      </c>
      <c r="E439" s="15">
        <f t="shared" si="39"/>
        <v>-9.0261655761302628E-2</v>
      </c>
      <c r="F439" s="37"/>
      <c r="G439" s="21">
        <v>36405.983860465523</v>
      </c>
      <c r="H439" s="22">
        <f t="shared" si="41"/>
        <v>4426.9180838918473</v>
      </c>
      <c r="I439" s="22">
        <f t="shared" si="40"/>
        <v>40832.901944357371</v>
      </c>
      <c r="J439" s="21">
        <f t="shared" si="42"/>
        <v>0</v>
      </c>
      <c r="K439" s="34"/>
      <c r="L439" s="46">
        <f>VLOOKUP(A439,'2018-19 TITLE IV-A'!$1:$1048576,2,0)</f>
        <v>22213</v>
      </c>
      <c r="M439" s="5"/>
    </row>
    <row r="440" spans="1:13" x14ac:dyDescent="0.3">
      <c r="A440" s="12" t="s">
        <v>98</v>
      </c>
      <c r="B440" s="21">
        <v>105897.35914855514</v>
      </c>
      <c r="C440" s="21">
        <v>109378.93471225022</v>
      </c>
      <c r="D440" s="22">
        <f t="shared" si="38"/>
        <v>-3481.575563695078</v>
      </c>
      <c r="E440" s="15">
        <f t="shared" si="39"/>
        <v>-3.183040292771433E-2</v>
      </c>
      <c r="F440" s="37"/>
      <c r="G440" s="21">
        <v>105861.15524162358</v>
      </c>
      <c r="H440" s="22">
        <f t="shared" si="41"/>
        <v>3481.575563695078</v>
      </c>
      <c r="I440" s="22">
        <f t="shared" si="40"/>
        <v>109342.73080531866</v>
      </c>
      <c r="J440" s="21">
        <f t="shared" si="42"/>
        <v>0</v>
      </c>
      <c r="K440" s="34"/>
      <c r="L440" s="46">
        <f>VLOOKUP(A440,'2018-19 TITLE IV-A'!$1:$1048576,2,0)</f>
        <v>12695</v>
      </c>
      <c r="M440" s="5"/>
    </row>
    <row r="441" spans="1:13" x14ac:dyDescent="0.3">
      <c r="A441" s="12" t="s">
        <v>740</v>
      </c>
      <c r="B441" s="21">
        <v>14207.308928169839</v>
      </c>
      <c r="C441" s="21">
        <v>15438.084704398805</v>
      </c>
      <c r="D441" s="22">
        <f t="shared" si="38"/>
        <v>-1230.7757762289657</v>
      </c>
      <c r="E441" s="15">
        <f t="shared" si="39"/>
        <v>-7.9723346502839076E-2</v>
      </c>
      <c r="F441" s="37"/>
      <c r="G441" s="21">
        <v>14369.931021494613</v>
      </c>
      <c r="H441" s="22">
        <f t="shared" si="41"/>
        <v>1230.7757762289657</v>
      </c>
      <c r="I441" s="22">
        <f t="shared" si="40"/>
        <v>15600.706797723578</v>
      </c>
      <c r="J441" s="21">
        <f t="shared" si="42"/>
        <v>0</v>
      </c>
      <c r="K441" s="34"/>
      <c r="L441" s="46">
        <f>VLOOKUP(A441,'2018-19 TITLE IV-A'!$1:$1048576,2,0)</f>
        <v>10000</v>
      </c>
      <c r="M441" s="5"/>
    </row>
    <row r="442" spans="1:13" x14ac:dyDescent="0.3">
      <c r="A442" s="12" t="s">
        <v>741</v>
      </c>
      <c r="B442" s="21">
        <v>97741.155181916372</v>
      </c>
      <c r="C442" s="21">
        <v>107349.34142645678</v>
      </c>
      <c r="D442" s="22">
        <f t="shared" si="38"/>
        <v>-9608.1862445404113</v>
      </c>
      <c r="E442" s="15">
        <f t="shared" si="39"/>
        <v>-8.9503914200748214E-2</v>
      </c>
      <c r="F442" s="37"/>
      <c r="G442" s="21">
        <v>99850.124976479739</v>
      </c>
      <c r="H442" s="22">
        <f t="shared" si="41"/>
        <v>9608.1862445404113</v>
      </c>
      <c r="I442" s="22">
        <f t="shared" si="40"/>
        <v>109458.31122102015</v>
      </c>
      <c r="J442" s="21">
        <f t="shared" si="42"/>
        <v>0</v>
      </c>
      <c r="K442" s="34"/>
      <c r="L442" s="46">
        <f>VLOOKUP(A442,'2018-19 TITLE IV-A'!$1:$1048576,2,0)</f>
        <v>48322</v>
      </c>
      <c r="M442" s="5"/>
    </row>
    <row r="443" spans="1:13" x14ac:dyDescent="0.3">
      <c r="A443" s="12" t="s">
        <v>99</v>
      </c>
      <c r="B443" s="21">
        <v>44532.32587870492</v>
      </c>
      <c r="C443" s="21">
        <v>48680.947932027149</v>
      </c>
      <c r="D443" s="22">
        <f t="shared" si="38"/>
        <v>-4148.6220533222295</v>
      </c>
      <c r="E443" s="15">
        <f t="shared" si="39"/>
        <v>-8.5220650573914924E-2</v>
      </c>
      <c r="F443" s="37"/>
      <c r="G443" s="21">
        <v>46132.769961865648</v>
      </c>
      <c r="H443" s="22">
        <f t="shared" si="41"/>
        <v>4148.6220533222295</v>
      </c>
      <c r="I443" s="22">
        <f t="shared" si="40"/>
        <v>50281.392015187877</v>
      </c>
      <c r="J443" s="21">
        <f t="shared" si="42"/>
        <v>0</v>
      </c>
      <c r="K443" s="34"/>
      <c r="L443" s="46">
        <f>VLOOKUP(A443,'2018-19 TITLE IV-A'!$1:$1048576,2,0)</f>
        <v>20861</v>
      </c>
      <c r="M443" s="5"/>
    </row>
    <row r="444" spans="1:13" x14ac:dyDescent="0.3">
      <c r="A444" s="12" t="s">
        <v>950</v>
      </c>
      <c r="B444" s="21">
        <v>113474.50314201922</v>
      </c>
      <c r="C444" s="21">
        <v>122892.0560098518</v>
      </c>
      <c r="D444" s="22">
        <f t="shared" si="38"/>
        <v>-9417.5528678325791</v>
      </c>
      <c r="E444" s="15">
        <f t="shared" si="39"/>
        <v>-7.6632722843188561E-2</v>
      </c>
      <c r="F444" s="37"/>
      <c r="G444" s="21">
        <v>126746.2485362044</v>
      </c>
      <c r="H444" s="22">
        <f t="shared" si="41"/>
        <v>9417.5528678325791</v>
      </c>
      <c r="I444" s="22">
        <f t="shared" si="40"/>
        <v>136163.80140403699</v>
      </c>
      <c r="J444" s="21">
        <f t="shared" si="42"/>
        <v>0</v>
      </c>
      <c r="K444" s="34"/>
      <c r="L444" s="46">
        <f>VLOOKUP(A444,'2018-19 TITLE IV-A'!$1:$1048576,2,0)</f>
        <v>41222</v>
      </c>
      <c r="M444" s="5"/>
    </row>
    <row r="445" spans="1:13" x14ac:dyDescent="0.3">
      <c r="A445" s="12" t="s">
        <v>100</v>
      </c>
      <c r="B445" s="21">
        <v>30081.475559976901</v>
      </c>
      <c r="C445" s="21">
        <v>32546.83510298757</v>
      </c>
      <c r="D445" s="22">
        <f t="shared" si="38"/>
        <v>-2465.3595430106689</v>
      </c>
      <c r="E445" s="15">
        <f t="shared" si="39"/>
        <v>-7.5748057690081416E-2</v>
      </c>
      <c r="F445" s="37"/>
      <c r="G445" s="21">
        <v>26797.502732697554</v>
      </c>
      <c r="H445" s="22">
        <f t="shared" si="41"/>
        <v>2465.3595430106689</v>
      </c>
      <c r="I445" s="22">
        <f t="shared" si="40"/>
        <v>29262.862275708223</v>
      </c>
      <c r="J445" s="21">
        <f t="shared" si="42"/>
        <v>0</v>
      </c>
      <c r="K445" s="34"/>
      <c r="L445" s="46">
        <f>VLOOKUP(A445,'2018-19 TITLE IV-A'!$1:$1048576,2,0)</f>
        <v>10500</v>
      </c>
      <c r="M445" s="5"/>
    </row>
    <row r="446" spans="1:13" x14ac:dyDescent="0.3">
      <c r="A446" s="12" t="s">
        <v>951</v>
      </c>
      <c r="B446" s="21">
        <v>107211.86324798357</v>
      </c>
      <c r="C446" s="21">
        <v>111677.05121060838</v>
      </c>
      <c r="D446" s="22">
        <f t="shared" si="38"/>
        <v>-4465.1879626248119</v>
      </c>
      <c r="E446" s="15">
        <f t="shared" si="39"/>
        <v>-3.9983039614862714E-2</v>
      </c>
      <c r="F446" s="37"/>
      <c r="G446" s="21">
        <v>104781.90992125042</v>
      </c>
      <c r="H446" s="22">
        <f t="shared" si="41"/>
        <v>4465.1879626248119</v>
      </c>
      <c r="I446" s="22">
        <f t="shared" si="40"/>
        <v>109247.09788387523</v>
      </c>
      <c r="J446" s="21">
        <f t="shared" si="42"/>
        <v>0</v>
      </c>
      <c r="K446" s="34"/>
      <c r="L446" s="46">
        <f>VLOOKUP(A446,'2018-19 TITLE IV-A'!$1:$1048576,2,0)</f>
        <v>23711</v>
      </c>
      <c r="M446" s="5"/>
    </row>
    <row r="447" spans="1:13" x14ac:dyDescent="0.3">
      <c r="A447" s="12" t="s">
        <v>101</v>
      </c>
      <c r="B447" s="21">
        <v>31692.994202279471</v>
      </c>
      <c r="C447" s="21">
        <v>34572.074965016996</v>
      </c>
      <c r="D447" s="22">
        <f t="shared" si="38"/>
        <v>-2879.0807627375252</v>
      </c>
      <c r="E447" s="15">
        <f t="shared" si="39"/>
        <v>-8.3277638546451982E-2</v>
      </c>
      <c r="F447" s="37"/>
      <c r="G447" s="21">
        <v>35609.417085333109</v>
      </c>
      <c r="H447" s="22">
        <f t="shared" ref="H447:H478" si="43">-D447</f>
        <v>2879.0807627375252</v>
      </c>
      <c r="I447" s="22">
        <f t="shared" si="40"/>
        <v>38488.497848070634</v>
      </c>
      <c r="J447" s="21">
        <f t="shared" ref="J447:J478" si="44">D447+H447</f>
        <v>0</v>
      </c>
      <c r="K447" s="34"/>
      <c r="L447" s="46">
        <f>VLOOKUP(A447,'2018-19 TITLE IV-A'!$1:$1048576,2,0)</f>
        <v>17172</v>
      </c>
      <c r="M447" s="5"/>
    </row>
    <row r="448" spans="1:13" x14ac:dyDescent="0.3">
      <c r="A448" s="12" t="s">
        <v>742</v>
      </c>
      <c r="B448" s="21">
        <v>80814.643091001519</v>
      </c>
      <c r="C448" s="21">
        <v>88758.678591340533</v>
      </c>
      <c r="D448" s="22">
        <f t="shared" si="38"/>
        <v>-7944.0355003390141</v>
      </c>
      <c r="E448" s="15">
        <f t="shared" si="39"/>
        <v>-8.9501507079827625E-2</v>
      </c>
      <c r="F448" s="37"/>
      <c r="G448" s="21">
        <v>84939.560150901831</v>
      </c>
      <c r="H448" s="22">
        <f t="shared" si="43"/>
        <v>7944.0355003390141</v>
      </c>
      <c r="I448" s="22">
        <f t="shared" si="40"/>
        <v>92883.595651240845</v>
      </c>
      <c r="J448" s="21">
        <f t="shared" si="44"/>
        <v>0</v>
      </c>
      <c r="K448" s="34"/>
      <c r="L448" s="46">
        <f>VLOOKUP(A448,'2018-19 TITLE IV-A'!$1:$1048576,2,0)</f>
        <v>42531</v>
      </c>
      <c r="M448" s="5"/>
    </row>
    <row r="449" spans="1:13" x14ac:dyDescent="0.3">
      <c r="A449" s="12" t="s">
        <v>743</v>
      </c>
      <c r="B449" s="21">
        <v>130549.96369113984</v>
      </c>
      <c r="C449" s="21">
        <v>143949.90884101478</v>
      </c>
      <c r="D449" s="22">
        <f t="shared" si="38"/>
        <v>-13399.94514987494</v>
      </c>
      <c r="E449" s="15">
        <f t="shared" si="39"/>
        <v>-9.3087555648781128E-2</v>
      </c>
      <c r="F449" s="37"/>
      <c r="G449" s="21">
        <v>118717.50034916859</v>
      </c>
      <c r="H449" s="22">
        <f t="shared" si="43"/>
        <v>13399.94514987494</v>
      </c>
      <c r="I449" s="22">
        <f t="shared" si="40"/>
        <v>132117.44549904353</v>
      </c>
      <c r="J449" s="21">
        <f t="shared" si="44"/>
        <v>0</v>
      </c>
      <c r="K449" s="34"/>
      <c r="L449" s="46">
        <f>VLOOKUP(A449,'2018-19 TITLE IV-A'!$1:$1048576,2,0)</f>
        <v>69077</v>
      </c>
      <c r="M449" s="5"/>
    </row>
    <row r="450" spans="1:13" x14ac:dyDescent="0.3">
      <c r="A450" s="12" t="s">
        <v>991</v>
      </c>
      <c r="B450" s="21">
        <v>119780.28218758413</v>
      </c>
      <c r="C450" s="21">
        <v>131647.8641207125</v>
      </c>
      <c r="D450" s="22">
        <f t="shared" si="38"/>
        <v>-11867.581933128371</v>
      </c>
      <c r="E450" s="15">
        <f t="shared" si="39"/>
        <v>-9.0146406950032842E-2</v>
      </c>
      <c r="F450" s="37"/>
      <c r="G450" s="21">
        <v>123004.21363252157</v>
      </c>
      <c r="H450" s="22">
        <f t="shared" si="43"/>
        <v>11867.581933128371</v>
      </c>
      <c r="I450" s="22">
        <f t="shared" si="40"/>
        <v>134871.79556564993</v>
      </c>
      <c r="J450" s="21">
        <f t="shared" si="44"/>
        <v>0</v>
      </c>
      <c r="K450" s="34"/>
      <c r="L450" s="46">
        <f>VLOOKUP(A450,'2018-19 TITLE IV-A'!$1:$1048576,2,0)</f>
        <v>56302</v>
      </c>
      <c r="M450" s="5"/>
    </row>
    <row r="451" spans="1:13" x14ac:dyDescent="0.3">
      <c r="A451" s="12" t="s">
        <v>744</v>
      </c>
      <c r="B451" s="21">
        <v>68629.764600762282</v>
      </c>
      <c r="C451" s="21">
        <v>74877.367983814416</v>
      </c>
      <c r="D451" s="22">
        <f t="shared" ref="D451:D514" si="45">B451-C451</f>
        <v>-6247.6033830521337</v>
      </c>
      <c r="E451" s="15">
        <f t="shared" ref="E451:E514" si="46">(B451/C451)-1</f>
        <v>-8.3437807060774638E-2</v>
      </c>
      <c r="F451" s="37"/>
      <c r="G451" s="21">
        <v>68782.12632795985</v>
      </c>
      <c r="H451" s="22">
        <f t="shared" si="43"/>
        <v>6247.6033830521337</v>
      </c>
      <c r="I451" s="22">
        <f t="shared" ref="I451:I514" si="47">G451+H451</f>
        <v>75029.729711011983</v>
      </c>
      <c r="J451" s="21">
        <f t="shared" si="44"/>
        <v>0</v>
      </c>
      <c r="K451" s="34"/>
      <c r="L451" s="46">
        <f>VLOOKUP(A451,'2018-19 TITLE IV-A'!$1:$1048576,2,0)</f>
        <v>29428</v>
      </c>
      <c r="M451" s="5"/>
    </row>
    <row r="452" spans="1:13" x14ac:dyDescent="0.3">
      <c r="A452" s="12" t="s">
        <v>745</v>
      </c>
      <c r="B452" s="21">
        <v>29584.920231399105</v>
      </c>
      <c r="C452" s="21">
        <v>31860.178557659769</v>
      </c>
      <c r="D452" s="22">
        <f t="shared" si="45"/>
        <v>-2275.258326260664</v>
      </c>
      <c r="E452" s="15">
        <f t="shared" si="46"/>
        <v>-7.1413859848367012E-2</v>
      </c>
      <c r="F452" s="37"/>
      <c r="G452" s="21">
        <v>30232.063580177339</v>
      </c>
      <c r="H452" s="22">
        <f t="shared" si="43"/>
        <v>2275.258326260664</v>
      </c>
      <c r="I452" s="22">
        <f t="shared" si="47"/>
        <v>32507.321906438003</v>
      </c>
      <c r="J452" s="21">
        <f t="shared" si="44"/>
        <v>0</v>
      </c>
      <c r="K452" s="34"/>
      <c r="L452" s="46">
        <f>VLOOKUP(A452,'2018-19 TITLE IV-A'!$1:$1048576,2,0)</f>
        <v>10000</v>
      </c>
      <c r="M452" s="5"/>
    </row>
    <row r="453" spans="1:13" x14ac:dyDescent="0.3">
      <c r="A453" s="12" t="s">
        <v>746</v>
      </c>
      <c r="B453" s="21">
        <v>53873.431647392063</v>
      </c>
      <c r="C453" s="21">
        <v>58140.170456820371</v>
      </c>
      <c r="D453" s="22">
        <f t="shared" si="45"/>
        <v>-4266.7388094283087</v>
      </c>
      <c r="E453" s="15">
        <f t="shared" si="46"/>
        <v>-7.3387105264803743E-2</v>
      </c>
      <c r="F453" s="37"/>
      <c r="G453" s="21">
        <v>63945.623300579544</v>
      </c>
      <c r="H453" s="22">
        <f t="shared" si="43"/>
        <v>4266.7388094283087</v>
      </c>
      <c r="I453" s="22">
        <f t="shared" si="47"/>
        <v>68212.362110007845</v>
      </c>
      <c r="J453" s="21">
        <f t="shared" si="44"/>
        <v>0</v>
      </c>
      <c r="K453" s="34"/>
      <c r="L453" s="46">
        <f>VLOOKUP(A453,'2018-19 TITLE IV-A'!$1:$1048576,2,0)</f>
        <v>17537</v>
      </c>
      <c r="M453" s="5"/>
    </row>
    <row r="454" spans="1:13" x14ac:dyDescent="0.3">
      <c r="A454" s="12" t="s">
        <v>747</v>
      </c>
      <c r="B454" s="21">
        <v>47120.029454733012</v>
      </c>
      <c r="C454" s="21">
        <v>51833.360714673392</v>
      </c>
      <c r="D454" s="22">
        <f t="shared" si="45"/>
        <v>-4713.3312599403798</v>
      </c>
      <c r="E454" s="15">
        <f t="shared" si="46"/>
        <v>-9.093238784739055E-2</v>
      </c>
      <c r="F454" s="37"/>
      <c r="G454" s="21">
        <v>55650.125037577418</v>
      </c>
      <c r="H454" s="22">
        <f t="shared" si="43"/>
        <v>4713.3312599403798</v>
      </c>
      <c r="I454" s="22">
        <f t="shared" si="47"/>
        <v>60363.456297517798</v>
      </c>
      <c r="J454" s="21">
        <f t="shared" si="44"/>
        <v>0</v>
      </c>
      <c r="K454" s="34"/>
      <c r="L454" s="46">
        <f>VLOOKUP(A454,'2018-19 TITLE IV-A'!$1:$1048576,2,0)</f>
        <v>24976</v>
      </c>
      <c r="M454" s="5"/>
    </row>
    <row r="455" spans="1:13" x14ac:dyDescent="0.3">
      <c r="A455" s="12" t="s">
        <v>748</v>
      </c>
      <c r="B455" s="21">
        <v>108563.08915898416</v>
      </c>
      <c r="C455" s="21">
        <v>113500.41760393718</v>
      </c>
      <c r="D455" s="22">
        <f t="shared" si="45"/>
        <v>-4937.3284449530183</v>
      </c>
      <c r="E455" s="15">
        <f t="shared" si="46"/>
        <v>-4.3500531092158234E-2</v>
      </c>
      <c r="F455" s="37"/>
      <c r="G455" s="21">
        <v>92078.287745008987</v>
      </c>
      <c r="H455" s="22">
        <f t="shared" si="43"/>
        <v>4937.3284449530183</v>
      </c>
      <c r="I455" s="22">
        <f t="shared" si="47"/>
        <v>97015.616189962006</v>
      </c>
      <c r="J455" s="21">
        <f t="shared" si="44"/>
        <v>0</v>
      </c>
      <c r="K455" s="34"/>
      <c r="L455" s="46">
        <f>VLOOKUP(A455,'2018-19 TITLE IV-A'!$1:$1048576,2,0)</f>
        <v>23294</v>
      </c>
      <c r="M455" s="5"/>
    </row>
    <row r="456" spans="1:13" x14ac:dyDescent="0.3">
      <c r="A456" s="12" t="s">
        <v>749</v>
      </c>
      <c r="B456" s="21">
        <v>26071.470586669202</v>
      </c>
      <c r="C456" s="21">
        <v>28344.206211082808</v>
      </c>
      <c r="D456" s="22">
        <f t="shared" si="45"/>
        <v>-2272.7356244136063</v>
      </c>
      <c r="E456" s="15">
        <f t="shared" si="46"/>
        <v>-8.0183428228268738E-2</v>
      </c>
      <c r="F456" s="37"/>
      <c r="G456" s="21">
        <v>28034.710218169213</v>
      </c>
      <c r="H456" s="22">
        <f t="shared" si="43"/>
        <v>2272.7356244136063</v>
      </c>
      <c r="I456" s="22">
        <f t="shared" si="47"/>
        <v>30307.44584258282</v>
      </c>
      <c r="J456" s="21">
        <f t="shared" si="44"/>
        <v>0</v>
      </c>
      <c r="K456" s="34"/>
      <c r="L456" s="46">
        <f>VLOOKUP(A456,'2018-19 TITLE IV-A'!$1:$1048576,2,0)</f>
        <v>10741</v>
      </c>
      <c r="M456" s="5"/>
    </row>
    <row r="457" spans="1:13" x14ac:dyDescent="0.3">
      <c r="A457" s="12" t="s">
        <v>952</v>
      </c>
      <c r="B457" s="21">
        <v>160745.1516610783</v>
      </c>
      <c r="C457" s="21">
        <v>174055.07749066781</v>
      </c>
      <c r="D457" s="22">
        <f t="shared" si="45"/>
        <v>-13309.925829589512</v>
      </c>
      <c r="E457" s="15">
        <f t="shared" si="46"/>
        <v>-7.6469621119229614E-2</v>
      </c>
      <c r="F457" s="37"/>
      <c r="G457" s="21">
        <v>142651.56071030154</v>
      </c>
      <c r="H457" s="22">
        <f t="shared" si="43"/>
        <v>13309.925829589512</v>
      </c>
      <c r="I457" s="22">
        <f t="shared" si="47"/>
        <v>155961.48653989105</v>
      </c>
      <c r="J457" s="21">
        <f t="shared" si="44"/>
        <v>0</v>
      </c>
      <c r="K457" s="34"/>
      <c r="L457" s="46">
        <f>VLOOKUP(A457,'2018-19 TITLE IV-A'!$1:$1048576,2,0)</f>
        <v>65569</v>
      </c>
      <c r="M457" s="5"/>
    </row>
    <row r="458" spans="1:13" x14ac:dyDescent="0.3">
      <c r="A458" s="12" t="s">
        <v>750</v>
      </c>
      <c r="B458" s="21">
        <v>194416.25831137947</v>
      </c>
      <c r="C458" s="21">
        <v>213484.18945319825</v>
      </c>
      <c r="D458" s="22">
        <f t="shared" si="45"/>
        <v>-19067.931141818786</v>
      </c>
      <c r="E458" s="15">
        <f t="shared" si="46"/>
        <v>-8.9317767234463163E-2</v>
      </c>
      <c r="F458" s="37"/>
      <c r="G458" s="21">
        <v>191374.25043843509</v>
      </c>
      <c r="H458" s="22">
        <f t="shared" si="43"/>
        <v>19067.931141818786</v>
      </c>
      <c r="I458" s="22">
        <f t="shared" si="47"/>
        <v>210442.18158025388</v>
      </c>
      <c r="J458" s="21">
        <f t="shared" si="44"/>
        <v>0</v>
      </c>
      <c r="K458" s="34"/>
      <c r="L458" s="46">
        <f>VLOOKUP(A458,'2018-19 TITLE IV-A'!$1:$1048576,2,0)</f>
        <v>90633</v>
      </c>
      <c r="M458" s="5"/>
    </row>
    <row r="459" spans="1:13" x14ac:dyDescent="0.3">
      <c r="A459" s="12" t="s">
        <v>102</v>
      </c>
      <c r="B459" s="21">
        <v>32403.97574828603</v>
      </c>
      <c r="C459" s="21">
        <v>35109.77944293114</v>
      </c>
      <c r="D459" s="22">
        <f t="shared" si="45"/>
        <v>-2705.8036946451102</v>
      </c>
      <c r="E459" s="15">
        <f t="shared" si="46"/>
        <v>-7.7066952216069406E-2</v>
      </c>
      <c r="F459" s="37"/>
      <c r="G459" s="21">
        <v>31184.859130871024</v>
      </c>
      <c r="H459" s="22">
        <f t="shared" si="43"/>
        <v>2705.8036946451102</v>
      </c>
      <c r="I459" s="22">
        <f t="shared" si="47"/>
        <v>33890.662825516134</v>
      </c>
      <c r="J459" s="21">
        <f t="shared" si="44"/>
        <v>0</v>
      </c>
      <c r="K459" s="34"/>
      <c r="L459" s="46">
        <f>VLOOKUP(A459,'2018-19 TITLE IV-A'!$1:$1048576,2,0)</f>
        <v>12782</v>
      </c>
      <c r="M459" s="5"/>
    </row>
    <row r="460" spans="1:13" x14ac:dyDescent="0.3">
      <c r="A460" s="12" t="s">
        <v>103</v>
      </c>
      <c r="B460" s="21">
        <v>75165.357523327766</v>
      </c>
      <c r="C460" s="21">
        <v>81585.058259072815</v>
      </c>
      <c r="D460" s="22">
        <f t="shared" si="45"/>
        <v>-6419.7007357450493</v>
      </c>
      <c r="E460" s="15">
        <f t="shared" si="46"/>
        <v>-7.8687211515610311E-2</v>
      </c>
      <c r="F460" s="37"/>
      <c r="G460" s="21">
        <v>79497.176146805054</v>
      </c>
      <c r="H460" s="22">
        <f t="shared" si="43"/>
        <v>6419.7007357450493</v>
      </c>
      <c r="I460" s="22">
        <f t="shared" si="47"/>
        <v>85916.876882550103</v>
      </c>
      <c r="J460" s="21">
        <f t="shared" si="44"/>
        <v>0</v>
      </c>
      <c r="K460" s="34"/>
      <c r="L460" s="46">
        <f>VLOOKUP(A460,'2018-19 TITLE IV-A'!$1:$1048576,2,0)</f>
        <v>29009</v>
      </c>
      <c r="M460" s="5"/>
    </row>
    <row r="461" spans="1:13" x14ac:dyDescent="0.3">
      <c r="A461" s="12" t="s">
        <v>751</v>
      </c>
      <c r="B461" s="21">
        <v>29610.139663910966</v>
      </c>
      <c r="C461" s="21">
        <v>32241.98523600282</v>
      </c>
      <c r="D461" s="22">
        <f t="shared" si="45"/>
        <v>-2631.8455720918537</v>
      </c>
      <c r="E461" s="15">
        <f t="shared" si="46"/>
        <v>-8.1627900789217556E-2</v>
      </c>
      <c r="F461" s="37"/>
      <c r="G461" s="21">
        <v>30635.863857048236</v>
      </c>
      <c r="H461" s="22">
        <f t="shared" si="43"/>
        <v>2631.8455720918537</v>
      </c>
      <c r="I461" s="22">
        <f t="shared" si="47"/>
        <v>33267.709429140086</v>
      </c>
      <c r="J461" s="21">
        <f t="shared" si="44"/>
        <v>0</v>
      </c>
      <c r="K461" s="34"/>
      <c r="L461" s="46">
        <f>VLOOKUP(A461,'2018-19 TITLE IV-A'!$1:$1048576,2,0)</f>
        <v>17348</v>
      </c>
      <c r="M461" s="5"/>
    </row>
    <row r="462" spans="1:13" x14ac:dyDescent="0.3">
      <c r="A462" s="12" t="s">
        <v>104</v>
      </c>
      <c r="B462" s="21">
        <v>41177.778547276801</v>
      </c>
      <c r="C462" s="21">
        <v>43124.520361369476</v>
      </c>
      <c r="D462" s="22">
        <f t="shared" si="45"/>
        <v>-1946.7418140926748</v>
      </c>
      <c r="E462" s="15">
        <f t="shared" si="46"/>
        <v>-4.5142341242977557E-2</v>
      </c>
      <c r="F462" s="37"/>
      <c r="G462" s="21">
        <v>38837.852657380485</v>
      </c>
      <c r="H462" s="22">
        <f t="shared" si="43"/>
        <v>1946.7418140926748</v>
      </c>
      <c r="I462" s="22">
        <f t="shared" si="47"/>
        <v>40784.59447147316</v>
      </c>
      <c r="J462" s="21">
        <f t="shared" si="44"/>
        <v>0</v>
      </c>
      <c r="K462" s="34"/>
      <c r="L462" s="46">
        <f>VLOOKUP(A462,'2018-19 TITLE IV-A'!$1:$1048576,2,0)</f>
        <v>10000</v>
      </c>
      <c r="M462" s="5"/>
    </row>
    <row r="463" spans="1:13" x14ac:dyDescent="0.3">
      <c r="A463" s="12" t="s">
        <v>953</v>
      </c>
      <c r="B463" s="21">
        <v>3789.9914889289762</v>
      </c>
      <c r="C463" s="21">
        <v>4014.3716784559228</v>
      </c>
      <c r="D463" s="22">
        <f t="shared" si="45"/>
        <v>-224.38018952694665</v>
      </c>
      <c r="E463" s="15">
        <f t="shared" si="46"/>
        <v>-5.5894223928276476E-2</v>
      </c>
      <c r="F463" s="37"/>
      <c r="G463" s="21">
        <v>4112.0281787754948</v>
      </c>
      <c r="H463" s="22">
        <f t="shared" si="43"/>
        <v>224.38018952694665</v>
      </c>
      <c r="I463" s="22">
        <f t="shared" si="47"/>
        <v>4336.4083683024419</v>
      </c>
      <c r="J463" s="21">
        <f t="shared" si="44"/>
        <v>0</v>
      </c>
      <c r="K463" s="34"/>
      <c r="L463" s="46">
        <f>VLOOKUP(A463,'2018-19 TITLE IV-A'!$1:$1048576,2,0)</f>
        <v>10000</v>
      </c>
      <c r="M463" s="5"/>
    </row>
    <row r="464" spans="1:13" x14ac:dyDescent="0.3">
      <c r="A464" s="12" t="s">
        <v>105</v>
      </c>
      <c r="B464" s="21">
        <v>60434.920613002367</v>
      </c>
      <c r="C464" s="21">
        <v>65179.281717282269</v>
      </c>
      <c r="D464" s="22">
        <f t="shared" si="45"/>
        <v>-4744.3611042799021</v>
      </c>
      <c r="E464" s="15">
        <f t="shared" si="46"/>
        <v>-7.27894045359192E-2</v>
      </c>
      <c r="F464" s="37"/>
      <c r="G464" s="21">
        <v>64631.813224434991</v>
      </c>
      <c r="H464" s="22">
        <f t="shared" si="43"/>
        <v>4744.3611042799021</v>
      </c>
      <c r="I464" s="22">
        <f t="shared" si="47"/>
        <v>69376.1743287149</v>
      </c>
      <c r="J464" s="21">
        <f t="shared" si="44"/>
        <v>0</v>
      </c>
      <c r="K464" s="34"/>
      <c r="L464" s="46">
        <f>VLOOKUP(A464,'2018-19 TITLE IV-A'!$1:$1048576,2,0)</f>
        <v>23327</v>
      </c>
      <c r="M464" s="5"/>
    </row>
    <row r="465" spans="1:13" x14ac:dyDescent="0.3">
      <c r="A465" s="12" t="s">
        <v>752</v>
      </c>
      <c r="B465" s="21">
        <v>23089.268250490393</v>
      </c>
      <c r="C465" s="21">
        <v>25191.297384222937</v>
      </c>
      <c r="D465" s="22">
        <f t="shared" si="45"/>
        <v>-2102.0291337325434</v>
      </c>
      <c r="E465" s="15">
        <f t="shared" si="46"/>
        <v>-8.3442670763317794E-2</v>
      </c>
      <c r="F465" s="37"/>
      <c r="G465" s="21">
        <v>23437.200548666879</v>
      </c>
      <c r="H465" s="22">
        <f t="shared" si="43"/>
        <v>2102.0291337325434</v>
      </c>
      <c r="I465" s="22">
        <f t="shared" si="47"/>
        <v>25539.229682399422</v>
      </c>
      <c r="J465" s="21">
        <f t="shared" si="44"/>
        <v>0</v>
      </c>
      <c r="K465" s="34"/>
      <c r="L465" s="46">
        <f>VLOOKUP(A465,'2018-19 TITLE IV-A'!$1:$1048576,2,0)</f>
        <v>12608</v>
      </c>
      <c r="M465" s="5"/>
    </row>
    <row r="466" spans="1:13" x14ac:dyDescent="0.3">
      <c r="A466" s="12" t="s">
        <v>106</v>
      </c>
      <c r="B466" s="21">
        <v>17886.447911743257</v>
      </c>
      <c r="C466" s="21">
        <v>19421.309892554749</v>
      </c>
      <c r="D466" s="22">
        <f t="shared" si="45"/>
        <v>-1534.8619808114927</v>
      </c>
      <c r="E466" s="15">
        <f t="shared" si="46"/>
        <v>-7.9029786832240823E-2</v>
      </c>
      <c r="F466" s="37"/>
      <c r="G466" s="21">
        <v>15889.961501335136</v>
      </c>
      <c r="H466" s="22">
        <f t="shared" si="43"/>
        <v>1534.8619808114927</v>
      </c>
      <c r="I466" s="22">
        <f t="shared" si="47"/>
        <v>17424.823482146629</v>
      </c>
      <c r="J466" s="21">
        <f t="shared" si="44"/>
        <v>0</v>
      </c>
      <c r="K466" s="34"/>
      <c r="L466" s="46">
        <f>VLOOKUP(A466,'2018-19 TITLE IV-A'!$1:$1048576,2,0)</f>
        <v>10000</v>
      </c>
      <c r="M466" s="5"/>
    </row>
    <row r="467" spans="1:13" x14ac:dyDescent="0.3">
      <c r="A467" s="12" t="s">
        <v>107</v>
      </c>
      <c r="B467" s="21">
        <v>226970.3195158267</v>
      </c>
      <c r="C467" s="21">
        <v>244196.96268580767</v>
      </c>
      <c r="D467" s="22">
        <f t="shared" si="45"/>
        <v>-17226.643169980962</v>
      </c>
      <c r="E467" s="15">
        <f t="shared" si="46"/>
        <v>-7.0544051738044566E-2</v>
      </c>
      <c r="F467" s="37"/>
      <c r="G467" s="21">
        <v>238275.88610221847</v>
      </c>
      <c r="H467" s="22">
        <f t="shared" si="43"/>
        <v>17226.643169980962</v>
      </c>
      <c r="I467" s="22">
        <f t="shared" si="47"/>
        <v>255502.52927219943</v>
      </c>
      <c r="J467" s="21">
        <f t="shared" si="44"/>
        <v>0</v>
      </c>
      <c r="K467" s="34"/>
      <c r="L467" s="46">
        <f>VLOOKUP(A467,'2018-19 TITLE IV-A'!$1:$1048576,2,0)</f>
        <v>72226</v>
      </c>
      <c r="M467" s="5"/>
    </row>
    <row r="468" spans="1:13" x14ac:dyDescent="0.3">
      <c r="A468" s="12" t="s">
        <v>753</v>
      </c>
      <c r="B468" s="21">
        <v>26779.407385277442</v>
      </c>
      <c r="C468" s="21">
        <v>29108.646308124942</v>
      </c>
      <c r="D468" s="22">
        <f t="shared" si="45"/>
        <v>-2329.2389228475004</v>
      </c>
      <c r="E468" s="15">
        <f t="shared" si="46"/>
        <v>-8.0018799163372734E-2</v>
      </c>
      <c r="F468" s="37"/>
      <c r="G468" s="21">
        <v>21980.250504537998</v>
      </c>
      <c r="H468" s="22">
        <f t="shared" si="43"/>
        <v>2329.2389228475004</v>
      </c>
      <c r="I468" s="22">
        <f t="shared" si="47"/>
        <v>24309.489427385499</v>
      </c>
      <c r="J468" s="21">
        <f t="shared" si="44"/>
        <v>0</v>
      </c>
      <c r="K468" s="34"/>
      <c r="L468" s="46">
        <f>VLOOKUP(A468,'2018-19 TITLE IV-A'!$1:$1048576,2,0)</f>
        <v>11528</v>
      </c>
      <c r="M468" s="5"/>
    </row>
    <row r="469" spans="1:13" x14ac:dyDescent="0.3">
      <c r="A469" s="12" t="s">
        <v>754</v>
      </c>
      <c r="B469" s="21">
        <v>29058.234813892464</v>
      </c>
      <c r="C469" s="21">
        <v>30404.12035998689</v>
      </c>
      <c r="D469" s="22">
        <f t="shared" si="45"/>
        <v>-1345.8855460944251</v>
      </c>
      <c r="E469" s="15">
        <f t="shared" si="46"/>
        <v>-4.4266551051602487E-2</v>
      </c>
      <c r="F469" s="37"/>
      <c r="G469" s="21">
        <v>29286.762804454542</v>
      </c>
      <c r="H469" s="22">
        <f t="shared" si="43"/>
        <v>1345.8855460944251</v>
      </c>
      <c r="I469" s="22">
        <f t="shared" si="47"/>
        <v>30632.648350548967</v>
      </c>
      <c r="J469" s="21">
        <f t="shared" si="44"/>
        <v>0</v>
      </c>
      <c r="K469" s="34"/>
      <c r="L469" s="46">
        <f>VLOOKUP(A469,'2018-19 TITLE IV-A'!$1:$1048576,2,0)</f>
        <v>10000</v>
      </c>
      <c r="M469" s="5"/>
    </row>
    <row r="470" spans="1:13" x14ac:dyDescent="0.3">
      <c r="A470" s="12" t="s">
        <v>954</v>
      </c>
      <c r="B470" s="21">
        <v>67560.144652851901</v>
      </c>
      <c r="C470" s="21">
        <v>71668.725725290322</v>
      </c>
      <c r="D470" s="22">
        <f t="shared" si="45"/>
        <v>-4108.581072438421</v>
      </c>
      <c r="E470" s="15">
        <f t="shared" si="46"/>
        <v>-5.7327391143897399E-2</v>
      </c>
      <c r="F470" s="37"/>
      <c r="G470" s="21">
        <v>84449.384063511709</v>
      </c>
      <c r="H470" s="22">
        <f t="shared" si="43"/>
        <v>4108.581072438421</v>
      </c>
      <c r="I470" s="22">
        <f t="shared" si="47"/>
        <v>88557.965135950129</v>
      </c>
      <c r="J470" s="21">
        <f t="shared" si="44"/>
        <v>0</v>
      </c>
      <c r="K470" s="34"/>
      <c r="L470" s="46">
        <f>VLOOKUP(A470,'2018-19 TITLE IV-A'!$1:$1048576,2,0)</f>
        <v>17399</v>
      </c>
      <c r="M470" s="5"/>
    </row>
    <row r="471" spans="1:13" x14ac:dyDescent="0.3">
      <c r="A471" s="12" t="s">
        <v>755</v>
      </c>
      <c r="B471" s="21">
        <v>157646.69439538632</v>
      </c>
      <c r="C471" s="21">
        <v>172779.89021715199</v>
      </c>
      <c r="D471" s="22">
        <f t="shared" si="45"/>
        <v>-15133.195821765665</v>
      </c>
      <c r="E471" s="15">
        <f t="shared" si="46"/>
        <v>-8.7586557687622468E-2</v>
      </c>
      <c r="F471" s="37"/>
      <c r="G471" s="21">
        <v>149590.33527630137</v>
      </c>
      <c r="H471" s="22">
        <f t="shared" si="43"/>
        <v>15133.195821765665</v>
      </c>
      <c r="I471" s="22">
        <f t="shared" si="47"/>
        <v>164723.53109806703</v>
      </c>
      <c r="J471" s="21">
        <f t="shared" si="44"/>
        <v>0</v>
      </c>
      <c r="K471" s="34"/>
      <c r="L471" s="46">
        <f>VLOOKUP(A471,'2018-19 TITLE IV-A'!$1:$1048576,2,0)</f>
        <v>77088</v>
      </c>
      <c r="M471" s="5"/>
    </row>
    <row r="472" spans="1:13" x14ac:dyDescent="0.3">
      <c r="A472" s="12" t="s">
        <v>955</v>
      </c>
      <c r="B472" s="21">
        <v>46413.763262245047</v>
      </c>
      <c r="C472" s="21">
        <v>47931.391387727155</v>
      </c>
      <c r="D472" s="22">
        <f t="shared" si="45"/>
        <v>-1517.6281254821079</v>
      </c>
      <c r="E472" s="15">
        <f t="shared" si="46"/>
        <v>-3.1662509298044261E-2</v>
      </c>
      <c r="F472" s="37"/>
      <c r="G472" s="21">
        <v>44770.757291997259</v>
      </c>
      <c r="H472" s="22">
        <f t="shared" si="43"/>
        <v>1517.6281254821079</v>
      </c>
      <c r="I472" s="22">
        <f t="shared" si="47"/>
        <v>46288.385417479367</v>
      </c>
      <c r="J472" s="21">
        <f t="shared" si="44"/>
        <v>0</v>
      </c>
      <c r="K472" s="34"/>
      <c r="L472" s="46">
        <f>VLOOKUP(A472,'2018-19 TITLE IV-A'!$1:$1048576,2,0)</f>
        <v>10000</v>
      </c>
      <c r="M472" s="5"/>
    </row>
    <row r="473" spans="1:13" x14ac:dyDescent="0.3">
      <c r="A473" s="12" t="s">
        <v>756</v>
      </c>
      <c r="B473" s="21">
        <v>35502.956162036833</v>
      </c>
      <c r="C473" s="21">
        <v>38605.8511943837</v>
      </c>
      <c r="D473" s="22">
        <f t="shared" si="45"/>
        <v>-3102.8950323468671</v>
      </c>
      <c r="E473" s="15">
        <f t="shared" si="46"/>
        <v>-8.0373698192109044E-2</v>
      </c>
      <c r="F473" s="37"/>
      <c r="G473" s="21">
        <v>32540.371589974842</v>
      </c>
      <c r="H473" s="22">
        <f t="shared" si="43"/>
        <v>3102.8950323468671</v>
      </c>
      <c r="I473" s="22">
        <f t="shared" si="47"/>
        <v>35643.266622321709</v>
      </c>
      <c r="J473" s="21">
        <f t="shared" si="44"/>
        <v>0</v>
      </c>
      <c r="K473" s="34"/>
      <c r="L473" s="46">
        <f>VLOOKUP(A473,'2018-19 TITLE IV-A'!$1:$1048576,2,0)</f>
        <v>14157</v>
      </c>
      <c r="M473" s="5"/>
    </row>
    <row r="474" spans="1:13" x14ac:dyDescent="0.3">
      <c r="A474" s="12" t="s">
        <v>757</v>
      </c>
      <c r="B474" s="21">
        <v>95830.386402136326</v>
      </c>
      <c r="C474" s="21">
        <v>100490.492958613</v>
      </c>
      <c r="D474" s="22">
        <f t="shared" si="45"/>
        <v>-4660.1065564766759</v>
      </c>
      <c r="E474" s="15">
        <f t="shared" si="46"/>
        <v>-4.63736062912532E-2</v>
      </c>
      <c r="F474" s="37"/>
      <c r="G474" s="21">
        <v>96065.816217334359</v>
      </c>
      <c r="H474" s="22">
        <f t="shared" si="43"/>
        <v>4660.1065564766759</v>
      </c>
      <c r="I474" s="22">
        <f t="shared" si="47"/>
        <v>100725.92277381103</v>
      </c>
      <c r="J474" s="21">
        <f t="shared" si="44"/>
        <v>0</v>
      </c>
      <c r="K474" s="34"/>
      <c r="L474" s="46">
        <f>VLOOKUP(A474,'2018-19 TITLE IV-A'!$1:$1048576,2,0)</f>
        <v>22087</v>
      </c>
      <c r="M474" s="5"/>
    </row>
    <row r="475" spans="1:13" x14ac:dyDescent="0.3">
      <c r="A475" s="12" t="s">
        <v>758</v>
      </c>
      <c r="B475" s="21">
        <v>88529.170402974705</v>
      </c>
      <c r="C475" s="21">
        <v>96560.851677195591</v>
      </c>
      <c r="D475" s="22">
        <f t="shared" si="45"/>
        <v>-8031.6812742208858</v>
      </c>
      <c r="E475" s="15">
        <f t="shared" si="46"/>
        <v>-8.3177407144987892E-2</v>
      </c>
      <c r="F475" s="37"/>
      <c r="G475" s="21">
        <v>104126.96007424817</v>
      </c>
      <c r="H475" s="22">
        <f t="shared" si="43"/>
        <v>8031.6812742208858</v>
      </c>
      <c r="I475" s="22">
        <f t="shared" si="47"/>
        <v>112158.64134846906</v>
      </c>
      <c r="J475" s="21">
        <f t="shared" si="44"/>
        <v>0</v>
      </c>
      <c r="K475" s="34"/>
      <c r="L475" s="46">
        <f>VLOOKUP(A475,'2018-19 TITLE IV-A'!$1:$1048576,2,0)</f>
        <v>41279</v>
      </c>
      <c r="M475" s="5"/>
    </row>
    <row r="476" spans="1:13" x14ac:dyDescent="0.3">
      <c r="A476" s="12" t="s">
        <v>759</v>
      </c>
      <c r="B476" s="21">
        <v>35342.177479610313</v>
      </c>
      <c r="C476" s="21">
        <v>38526.193326806766</v>
      </c>
      <c r="D476" s="22">
        <f t="shared" si="45"/>
        <v>-3184.0158471964533</v>
      </c>
      <c r="E476" s="15">
        <f t="shared" si="46"/>
        <v>-8.2645482780698054E-2</v>
      </c>
      <c r="F476" s="37"/>
      <c r="G476" s="21">
        <v>33035.225694337889</v>
      </c>
      <c r="H476" s="22">
        <f t="shared" si="43"/>
        <v>3184.0158471964533</v>
      </c>
      <c r="I476" s="22">
        <f t="shared" si="47"/>
        <v>36219.241541534342</v>
      </c>
      <c r="J476" s="21">
        <f t="shared" si="44"/>
        <v>0</v>
      </c>
      <c r="K476" s="34"/>
      <c r="L476" s="46">
        <f>VLOOKUP(A476,'2018-19 TITLE IV-A'!$1:$1048576,2,0)</f>
        <v>15754</v>
      </c>
      <c r="M476" s="5"/>
    </row>
    <row r="477" spans="1:13" x14ac:dyDescent="0.3">
      <c r="A477" s="12" t="s">
        <v>760</v>
      </c>
      <c r="B477" s="21">
        <v>74108.275790489279</v>
      </c>
      <c r="C477" s="21">
        <v>80455.845674522192</v>
      </c>
      <c r="D477" s="22">
        <f t="shared" si="45"/>
        <v>-6347.5698840329133</v>
      </c>
      <c r="E477" s="15">
        <f t="shared" si="46"/>
        <v>-7.889507382361638E-2</v>
      </c>
      <c r="F477" s="37"/>
      <c r="G477" s="21">
        <v>65986.964560718552</v>
      </c>
      <c r="H477" s="22">
        <f t="shared" si="43"/>
        <v>6347.5698840329133</v>
      </c>
      <c r="I477" s="22">
        <f t="shared" si="47"/>
        <v>72334.534444751465</v>
      </c>
      <c r="J477" s="21">
        <f t="shared" si="44"/>
        <v>0</v>
      </c>
      <c r="K477" s="34"/>
      <c r="L477" s="46">
        <f>VLOOKUP(A477,'2018-19 TITLE IV-A'!$1:$1048576,2,0)</f>
        <v>28568</v>
      </c>
      <c r="M477" s="5"/>
    </row>
    <row r="478" spans="1:13" x14ac:dyDescent="0.3">
      <c r="A478" s="12" t="s">
        <v>761</v>
      </c>
      <c r="B478" s="21">
        <v>51544.329276333534</v>
      </c>
      <c r="C478" s="21">
        <v>55315.595375723642</v>
      </c>
      <c r="D478" s="22">
        <f t="shared" si="45"/>
        <v>-3771.2660993901081</v>
      </c>
      <c r="E478" s="15">
        <f t="shared" si="46"/>
        <v>-6.8177266714283702E-2</v>
      </c>
      <c r="F478" s="37"/>
      <c r="G478" s="21">
        <v>56086.36004950956</v>
      </c>
      <c r="H478" s="22">
        <f t="shared" si="43"/>
        <v>3771.2660993901081</v>
      </c>
      <c r="I478" s="22">
        <f t="shared" si="47"/>
        <v>59857.626148899668</v>
      </c>
      <c r="J478" s="21">
        <f t="shared" si="44"/>
        <v>0</v>
      </c>
      <c r="K478" s="34"/>
      <c r="L478" s="46">
        <f>VLOOKUP(A478,'2018-19 TITLE IV-A'!$1:$1048576,2,0)</f>
        <v>17044</v>
      </c>
      <c r="M478" s="5"/>
    </row>
    <row r="479" spans="1:13" x14ac:dyDescent="0.3">
      <c r="A479" s="12" t="s">
        <v>762</v>
      </c>
      <c r="B479" s="21">
        <v>82744.499968072545</v>
      </c>
      <c r="C479" s="21">
        <v>90429.674981672913</v>
      </c>
      <c r="D479" s="22">
        <f t="shared" si="45"/>
        <v>-7685.1750136003684</v>
      </c>
      <c r="E479" s="15">
        <f t="shared" si="46"/>
        <v>-8.4985100467937058E-2</v>
      </c>
      <c r="F479" s="37"/>
      <c r="G479" s="21">
        <v>90159.457062907473</v>
      </c>
      <c r="H479" s="22">
        <f t="shared" ref="H479:H510" si="48">-D479</f>
        <v>7685.1750136003684</v>
      </c>
      <c r="I479" s="22">
        <f t="shared" si="47"/>
        <v>97844.632076507842</v>
      </c>
      <c r="J479" s="21">
        <f t="shared" ref="J479:J510" si="49">D479+H479</f>
        <v>0</v>
      </c>
      <c r="K479" s="34"/>
      <c r="L479" s="46">
        <f>VLOOKUP(A479,'2018-19 TITLE IV-A'!$1:$1048576,2,0)</f>
        <v>38034</v>
      </c>
      <c r="M479" s="5"/>
    </row>
    <row r="480" spans="1:13" x14ac:dyDescent="0.3">
      <c r="A480" s="12" t="s">
        <v>763</v>
      </c>
      <c r="B480" s="21">
        <v>153191.55649400578</v>
      </c>
      <c r="C480" s="21">
        <v>164061.29210131339</v>
      </c>
      <c r="D480" s="22">
        <f t="shared" si="45"/>
        <v>-10869.735607307608</v>
      </c>
      <c r="E480" s="15">
        <f t="shared" si="46"/>
        <v>-6.6254114350112414E-2</v>
      </c>
      <c r="F480" s="37"/>
      <c r="G480" s="21">
        <v>153071.7426122718</v>
      </c>
      <c r="H480" s="22">
        <f t="shared" si="48"/>
        <v>10869.735607307608</v>
      </c>
      <c r="I480" s="22">
        <f t="shared" si="47"/>
        <v>163941.47821957941</v>
      </c>
      <c r="J480" s="21">
        <f t="shared" si="49"/>
        <v>0</v>
      </c>
      <c r="K480" s="34"/>
      <c r="L480" s="46">
        <f>VLOOKUP(A480,'2018-19 TITLE IV-A'!$1:$1048576,2,0)</f>
        <v>44825</v>
      </c>
      <c r="M480" s="5"/>
    </row>
    <row r="481" spans="1:13" x14ac:dyDescent="0.3">
      <c r="A481" s="12" t="s">
        <v>764</v>
      </c>
      <c r="B481" s="21">
        <v>29967.403924536749</v>
      </c>
      <c r="C481" s="21">
        <v>32002.129405836666</v>
      </c>
      <c r="D481" s="22">
        <f t="shared" si="45"/>
        <v>-2034.7254812999163</v>
      </c>
      <c r="E481" s="15">
        <f t="shared" si="46"/>
        <v>-6.3580940364825089E-2</v>
      </c>
      <c r="F481" s="37"/>
      <c r="G481" s="21">
        <v>31413.035383831786</v>
      </c>
      <c r="H481" s="22">
        <f t="shared" si="48"/>
        <v>2034.7254812999163</v>
      </c>
      <c r="I481" s="22">
        <f t="shared" si="47"/>
        <v>33447.760865131699</v>
      </c>
      <c r="J481" s="21">
        <f t="shared" si="49"/>
        <v>0</v>
      </c>
      <c r="K481" s="34"/>
      <c r="L481" s="46">
        <f>VLOOKUP(A481,'2018-19 TITLE IV-A'!$1:$1048576,2,0)</f>
        <v>10000</v>
      </c>
      <c r="M481" s="5"/>
    </row>
    <row r="482" spans="1:13" x14ac:dyDescent="0.3">
      <c r="A482" s="12" t="s">
        <v>765</v>
      </c>
      <c r="B482" s="21">
        <v>39437.651603181497</v>
      </c>
      <c r="C482" s="21">
        <v>43143.649703217146</v>
      </c>
      <c r="D482" s="22">
        <f t="shared" si="45"/>
        <v>-3705.9981000356493</v>
      </c>
      <c r="E482" s="15">
        <f t="shared" si="46"/>
        <v>-8.5899040195463572E-2</v>
      </c>
      <c r="F482" s="37"/>
      <c r="G482" s="21">
        <v>42551.930748973195</v>
      </c>
      <c r="H482" s="22">
        <f t="shared" si="48"/>
        <v>3705.9981000356493</v>
      </c>
      <c r="I482" s="22">
        <f t="shared" si="47"/>
        <v>46257.928849008844</v>
      </c>
      <c r="J482" s="21">
        <f t="shared" si="49"/>
        <v>0</v>
      </c>
      <c r="K482" s="34"/>
      <c r="L482" s="46">
        <f>VLOOKUP(A482,'2018-19 TITLE IV-A'!$1:$1048576,2,0)</f>
        <v>18843</v>
      </c>
      <c r="M482" s="5"/>
    </row>
    <row r="483" spans="1:13" x14ac:dyDescent="0.3">
      <c r="A483" s="12" t="s">
        <v>108</v>
      </c>
      <c r="B483" s="21">
        <v>1694.7835782809145</v>
      </c>
      <c r="C483" s="21">
        <v>1850.9295999747935</v>
      </c>
      <c r="D483" s="22">
        <f t="shared" si="45"/>
        <v>-156.14602169387899</v>
      </c>
      <c r="E483" s="15">
        <f t="shared" si="46"/>
        <v>-8.4360864776275357E-2</v>
      </c>
      <c r="F483" s="37"/>
      <c r="G483" s="21">
        <v>1263.8808350992563</v>
      </c>
      <c r="H483" s="22">
        <f t="shared" si="48"/>
        <v>156.14602169387899</v>
      </c>
      <c r="I483" s="22">
        <f t="shared" si="47"/>
        <v>1420.0268567931353</v>
      </c>
      <c r="J483" s="21">
        <f t="shared" si="49"/>
        <v>0</v>
      </c>
      <c r="K483" s="34"/>
      <c r="L483" s="46">
        <v>0</v>
      </c>
      <c r="M483" s="5"/>
    </row>
    <row r="484" spans="1:13" x14ac:dyDescent="0.3">
      <c r="A484" s="12" t="s">
        <v>766</v>
      </c>
      <c r="B484" s="21">
        <v>101378.4454743901</v>
      </c>
      <c r="C484" s="21">
        <v>104656.29692555071</v>
      </c>
      <c r="D484" s="22">
        <f t="shared" si="45"/>
        <v>-3277.8514511606045</v>
      </c>
      <c r="E484" s="15">
        <f t="shared" si="46"/>
        <v>-3.1320155092935953E-2</v>
      </c>
      <c r="F484" s="37"/>
      <c r="G484" s="21">
        <v>100466.78989873263</v>
      </c>
      <c r="H484" s="22">
        <f t="shared" si="48"/>
        <v>3277.8514511606045</v>
      </c>
      <c r="I484" s="22">
        <f t="shared" si="47"/>
        <v>103744.64134989324</v>
      </c>
      <c r="J484" s="21">
        <f t="shared" si="49"/>
        <v>0</v>
      </c>
      <c r="K484" s="34"/>
      <c r="L484" s="46">
        <f>VLOOKUP(A484,'2018-19 TITLE IV-A'!$1:$1048576,2,0)</f>
        <v>13480</v>
      </c>
      <c r="M484" s="5"/>
    </row>
    <row r="485" spans="1:13" x14ac:dyDescent="0.3">
      <c r="A485" s="12" t="s">
        <v>956</v>
      </c>
      <c r="B485" s="21">
        <v>51794.113624162499</v>
      </c>
      <c r="C485" s="21">
        <v>53286.882091032137</v>
      </c>
      <c r="D485" s="22">
        <f t="shared" si="45"/>
        <v>-1492.7684668696384</v>
      </c>
      <c r="E485" s="15">
        <f t="shared" si="46"/>
        <v>-2.8013807681963487E-2</v>
      </c>
      <c r="F485" s="37"/>
      <c r="G485" s="21">
        <v>48103.158308811478</v>
      </c>
      <c r="H485" s="22">
        <f t="shared" si="48"/>
        <v>1492.7684668696384</v>
      </c>
      <c r="I485" s="22">
        <f t="shared" si="47"/>
        <v>49595.926775681117</v>
      </c>
      <c r="J485" s="21">
        <f t="shared" si="49"/>
        <v>0</v>
      </c>
      <c r="K485" s="34"/>
      <c r="L485" s="46">
        <f>VLOOKUP(A485,'2018-19 TITLE IV-A'!$1:$1048576,2,0)</f>
        <v>10000</v>
      </c>
      <c r="M485" s="5"/>
    </row>
    <row r="486" spans="1:13" x14ac:dyDescent="0.3">
      <c r="A486" s="12" t="s">
        <v>109</v>
      </c>
      <c r="B486" s="21">
        <v>71899.641474615841</v>
      </c>
      <c r="C486" s="21">
        <v>73179.964710167784</v>
      </c>
      <c r="D486" s="22">
        <f t="shared" si="45"/>
        <v>-1280.3232355519431</v>
      </c>
      <c r="E486" s="15">
        <f t="shared" si="46"/>
        <v>-1.7495543221737186E-2</v>
      </c>
      <c r="F486" s="37"/>
      <c r="G486" s="21">
        <v>68037.084058290959</v>
      </c>
      <c r="H486" s="22">
        <f t="shared" si="48"/>
        <v>1280.3232355519431</v>
      </c>
      <c r="I486" s="22">
        <f t="shared" si="47"/>
        <v>69317.407293842902</v>
      </c>
      <c r="J486" s="21">
        <f t="shared" si="49"/>
        <v>0</v>
      </c>
      <c r="K486" s="34"/>
      <c r="L486" s="46">
        <f>VLOOKUP(A486,'2018-19 TITLE IV-A'!$1:$1048576,2,0)</f>
        <v>10000</v>
      </c>
      <c r="M486" s="5"/>
    </row>
    <row r="487" spans="1:13" x14ac:dyDescent="0.3">
      <c r="A487" s="12" t="s">
        <v>767</v>
      </c>
      <c r="B487" s="21">
        <v>91608.354728583392</v>
      </c>
      <c r="C487" s="21">
        <v>100777.8137037163</v>
      </c>
      <c r="D487" s="22">
        <f t="shared" si="45"/>
        <v>-9169.458975132904</v>
      </c>
      <c r="E487" s="15">
        <f t="shared" si="46"/>
        <v>-9.098688131983923E-2</v>
      </c>
      <c r="F487" s="37"/>
      <c r="G487" s="21">
        <v>85873.466025195012</v>
      </c>
      <c r="H487" s="22">
        <f t="shared" si="48"/>
        <v>9169.458975132904</v>
      </c>
      <c r="I487" s="22">
        <f t="shared" si="47"/>
        <v>95042.925000327916</v>
      </c>
      <c r="J487" s="21">
        <f t="shared" si="49"/>
        <v>0</v>
      </c>
      <c r="K487" s="34"/>
      <c r="L487" s="46">
        <f>VLOOKUP(A487,'2018-19 TITLE IV-A'!$1:$1048576,2,0)</f>
        <v>44207</v>
      </c>
      <c r="M487" s="5"/>
    </row>
    <row r="488" spans="1:13" x14ac:dyDescent="0.3">
      <c r="A488" s="12" t="s">
        <v>957</v>
      </c>
      <c r="B488" s="21">
        <v>23147.815981803571</v>
      </c>
      <c r="C488" s="21">
        <v>23844.499924706786</v>
      </c>
      <c r="D488" s="22">
        <f t="shared" si="45"/>
        <v>-696.68394290321521</v>
      </c>
      <c r="E488" s="15">
        <f t="shared" si="46"/>
        <v>-2.9217804739169129E-2</v>
      </c>
      <c r="F488" s="37"/>
      <c r="G488" s="21">
        <v>24578.081813470682</v>
      </c>
      <c r="H488" s="22">
        <f t="shared" si="48"/>
        <v>696.68394290321521</v>
      </c>
      <c r="I488" s="22">
        <f t="shared" si="47"/>
        <v>25274.765756373898</v>
      </c>
      <c r="J488" s="21">
        <f t="shared" si="49"/>
        <v>0</v>
      </c>
      <c r="K488" s="34"/>
      <c r="L488" s="46">
        <f>VLOOKUP(A488,'2018-19 TITLE IV-A'!$1:$1048576,2,0)</f>
        <v>10000</v>
      </c>
      <c r="M488" s="5"/>
    </row>
    <row r="489" spans="1:13" x14ac:dyDescent="0.3">
      <c r="A489" s="12" t="s">
        <v>110</v>
      </c>
      <c r="B489" s="21">
        <v>8817.4755586848842</v>
      </c>
      <c r="C489" s="21">
        <v>9282.2112065199635</v>
      </c>
      <c r="D489" s="22">
        <f t="shared" si="45"/>
        <v>-464.73564783507936</v>
      </c>
      <c r="E489" s="15">
        <f t="shared" si="46"/>
        <v>-5.0067342521644242E-2</v>
      </c>
      <c r="F489" s="37"/>
      <c r="G489" s="21">
        <v>10220.267939046204</v>
      </c>
      <c r="H489" s="22">
        <f t="shared" si="48"/>
        <v>464.73564783507936</v>
      </c>
      <c r="I489" s="22">
        <f t="shared" si="47"/>
        <v>10685.003586881283</v>
      </c>
      <c r="J489" s="21">
        <f t="shared" si="49"/>
        <v>0</v>
      </c>
      <c r="K489" s="34"/>
      <c r="L489" s="46">
        <f>VLOOKUP(A489,'2018-19 TITLE IV-A'!$1:$1048576,2,0)</f>
        <v>10000</v>
      </c>
      <c r="M489" s="5"/>
    </row>
    <row r="490" spans="1:13" x14ac:dyDescent="0.3">
      <c r="A490" s="12" t="s">
        <v>768</v>
      </c>
      <c r="B490" s="21">
        <v>22134.745313925658</v>
      </c>
      <c r="C490" s="21">
        <v>23957.564781668018</v>
      </c>
      <c r="D490" s="22">
        <f t="shared" si="45"/>
        <v>-1822.8194677423598</v>
      </c>
      <c r="E490" s="15">
        <f t="shared" si="46"/>
        <v>-7.6085340240304999E-2</v>
      </c>
      <c r="F490" s="37"/>
      <c r="G490" s="21">
        <v>26267.108237019063</v>
      </c>
      <c r="H490" s="22">
        <f t="shared" si="48"/>
        <v>1822.8194677423598</v>
      </c>
      <c r="I490" s="22">
        <f t="shared" si="47"/>
        <v>28089.927704761423</v>
      </c>
      <c r="J490" s="21">
        <f t="shared" si="49"/>
        <v>0</v>
      </c>
      <c r="K490" s="34"/>
      <c r="L490" s="46">
        <f>VLOOKUP(A490,'2018-19 TITLE IV-A'!$1:$1048576,2,0)</f>
        <v>10000</v>
      </c>
      <c r="M490" s="5"/>
    </row>
    <row r="491" spans="1:13" x14ac:dyDescent="0.3">
      <c r="A491" s="12" t="s">
        <v>769</v>
      </c>
      <c r="B491" s="21">
        <v>36052.482415083912</v>
      </c>
      <c r="C491" s="21">
        <v>39114.283497860466</v>
      </c>
      <c r="D491" s="22">
        <f t="shared" si="45"/>
        <v>-3061.8010827765538</v>
      </c>
      <c r="E491" s="15">
        <f t="shared" si="46"/>
        <v>-7.8278337450410795E-2</v>
      </c>
      <c r="F491" s="37"/>
      <c r="G491" s="21">
        <v>40096.694352686587</v>
      </c>
      <c r="H491" s="22">
        <f t="shared" si="48"/>
        <v>3061.8010827765538</v>
      </c>
      <c r="I491" s="22">
        <f t="shared" si="47"/>
        <v>43158.495435463141</v>
      </c>
      <c r="J491" s="21">
        <f t="shared" si="49"/>
        <v>0</v>
      </c>
      <c r="K491" s="34"/>
      <c r="L491" s="46">
        <f>VLOOKUP(A491,'2018-19 TITLE IV-A'!$1:$1048576,2,0)</f>
        <v>14571</v>
      </c>
      <c r="M491" s="5"/>
    </row>
    <row r="492" spans="1:13" x14ac:dyDescent="0.3">
      <c r="A492" s="12" t="s">
        <v>958</v>
      </c>
      <c r="B492" s="21">
        <v>216380.91631799738</v>
      </c>
      <c r="C492" s="21">
        <v>237302.00839869439</v>
      </c>
      <c r="D492" s="22">
        <f t="shared" si="45"/>
        <v>-20921.09208069701</v>
      </c>
      <c r="E492" s="15">
        <f t="shared" si="46"/>
        <v>-8.8162305164932286E-2</v>
      </c>
      <c r="F492" s="37"/>
      <c r="G492" s="21">
        <v>209205.48788160115</v>
      </c>
      <c r="H492" s="22">
        <f t="shared" si="48"/>
        <v>20921.09208069701</v>
      </c>
      <c r="I492" s="22">
        <f t="shared" si="47"/>
        <v>230126.57996229816</v>
      </c>
      <c r="J492" s="21">
        <f t="shared" si="49"/>
        <v>0</v>
      </c>
      <c r="K492" s="34"/>
      <c r="L492" s="46">
        <f>VLOOKUP(A492,'2018-19 TITLE IV-A'!$1:$1048576,2,0)</f>
        <v>95996</v>
      </c>
      <c r="M492" s="5"/>
    </row>
    <row r="493" spans="1:13" x14ac:dyDescent="0.3">
      <c r="A493" s="12" t="s">
        <v>111</v>
      </c>
      <c r="B493" s="21">
        <v>20402.552853433543</v>
      </c>
      <c r="C493" s="21">
        <v>21125.988481334531</v>
      </c>
      <c r="D493" s="22">
        <f t="shared" si="45"/>
        <v>-723.43562790098804</v>
      </c>
      <c r="E493" s="15">
        <f t="shared" si="46"/>
        <v>-3.4243871170343887E-2</v>
      </c>
      <c r="F493" s="37"/>
      <c r="G493" s="21">
        <v>22235.027882562303</v>
      </c>
      <c r="H493" s="22">
        <f t="shared" si="48"/>
        <v>723.43562790098804</v>
      </c>
      <c r="I493" s="22">
        <f t="shared" si="47"/>
        <v>22958.463510463291</v>
      </c>
      <c r="J493" s="21">
        <f t="shared" si="49"/>
        <v>0</v>
      </c>
      <c r="K493" s="34"/>
      <c r="L493" s="46">
        <f>VLOOKUP(A493,'2018-19 TITLE IV-A'!$1:$1048576,2,0)</f>
        <v>10000</v>
      </c>
      <c r="M493" s="5"/>
    </row>
    <row r="494" spans="1:13" x14ac:dyDescent="0.3">
      <c r="A494" s="12" t="s">
        <v>770</v>
      </c>
      <c r="B494" s="21">
        <v>132615.37981812554</v>
      </c>
      <c r="C494" s="21">
        <v>145318.75642058105</v>
      </c>
      <c r="D494" s="22">
        <f t="shared" si="45"/>
        <v>-12703.376602455508</v>
      </c>
      <c r="E494" s="15">
        <f t="shared" si="46"/>
        <v>-8.7417322549123933E-2</v>
      </c>
      <c r="F494" s="37"/>
      <c r="G494" s="21">
        <v>135971.98580042348</v>
      </c>
      <c r="H494" s="22">
        <f t="shared" si="48"/>
        <v>12703.376602455508</v>
      </c>
      <c r="I494" s="22">
        <f t="shared" si="47"/>
        <v>148675.36240287899</v>
      </c>
      <c r="J494" s="21">
        <f t="shared" si="49"/>
        <v>0</v>
      </c>
      <c r="K494" s="34"/>
      <c r="L494" s="46">
        <f>VLOOKUP(A494,'2018-19 TITLE IV-A'!$1:$1048576,2,0)</f>
        <v>59270</v>
      </c>
      <c r="M494" s="5"/>
    </row>
    <row r="495" spans="1:13" x14ac:dyDescent="0.3">
      <c r="A495" s="12" t="s">
        <v>959</v>
      </c>
      <c r="B495" s="21">
        <v>100421.90316633254</v>
      </c>
      <c r="C495" s="21">
        <v>105079.50390094206</v>
      </c>
      <c r="D495" s="22">
        <f t="shared" si="45"/>
        <v>-4657.6007346095139</v>
      </c>
      <c r="E495" s="15">
        <f t="shared" si="46"/>
        <v>-4.4324540578343563E-2</v>
      </c>
      <c r="F495" s="37"/>
      <c r="G495" s="21">
        <v>102448.66195136253</v>
      </c>
      <c r="H495" s="22">
        <f t="shared" si="48"/>
        <v>4657.6007346095139</v>
      </c>
      <c r="I495" s="22">
        <f t="shared" si="47"/>
        <v>107106.26268597205</v>
      </c>
      <c r="J495" s="21">
        <f t="shared" si="49"/>
        <v>0</v>
      </c>
      <c r="K495" s="34"/>
      <c r="L495" s="46">
        <f>VLOOKUP(A495,'2018-19 TITLE IV-A'!$1:$1048576,2,0)</f>
        <v>22939</v>
      </c>
      <c r="M495" s="5"/>
    </row>
    <row r="496" spans="1:13" x14ac:dyDescent="0.3">
      <c r="A496" s="12" t="s">
        <v>771</v>
      </c>
      <c r="B496" s="21">
        <v>27478.712169537408</v>
      </c>
      <c r="C496" s="21">
        <v>29762.612743432583</v>
      </c>
      <c r="D496" s="22">
        <f t="shared" si="45"/>
        <v>-2283.9005738951746</v>
      </c>
      <c r="E496" s="15">
        <f t="shared" si="46"/>
        <v>-7.6737233843797492E-2</v>
      </c>
      <c r="F496" s="37"/>
      <c r="G496" s="21">
        <v>30205.173556857597</v>
      </c>
      <c r="H496" s="22">
        <f t="shared" si="48"/>
        <v>2283.9005738951746</v>
      </c>
      <c r="I496" s="22">
        <f t="shared" si="47"/>
        <v>32489.074130752771</v>
      </c>
      <c r="J496" s="21">
        <f t="shared" si="49"/>
        <v>0</v>
      </c>
      <c r="K496" s="34"/>
      <c r="L496" s="46">
        <f>VLOOKUP(A496,'2018-19 TITLE IV-A'!$1:$1048576,2,0)</f>
        <v>10000</v>
      </c>
      <c r="M496" s="5"/>
    </row>
    <row r="497" spans="1:13" x14ac:dyDescent="0.3">
      <c r="A497" s="12" t="s">
        <v>772</v>
      </c>
      <c r="B497" s="21">
        <v>51286.579064583195</v>
      </c>
      <c r="C497" s="21">
        <v>55677.666807013491</v>
      </c>
      <c r="D497" s="22">
        <f t="shared" si="45"/>
        <v>-4391.0877424302962</v>
      </c>
      <c r="E497" s="15">
        <f t="shared" si="46"/>
        <v>-7.8866231188358116E-2</v>
      </c>
      <c r="F497" s="37"/>
      <c r="G497" s="21">
        <v>56811.340470062743</v>
      </c>
      <c r="H497" s="22">
        <f t="shared" si="48"/>
        <v>4391.0877424302962</v>
      </c>
      <c r="I497" s="22">
        <f t="shared" si="47"/>
        <v>61202.42821249304</v>
      </c>
      <c r="J497" s="21">
        <f t="shared" si="49"/>
        <v>0</v>
      </c>
      <c r="K497" s="34"/>
      <c r="L497" s="46">
        <f>VLOOKUP(A497,'2018-19 TITLE IV-A'!$1:$1048576,2,0)</f>
        <v>21559</v>
      </c>
      <c r="M497" s="5"/>
    </row>
    <row r="498" spans="1:13" x14ac:dyDescent="0.3">
      <c r="A498" s="12" t="s">
        <v>773</v>
      </c>
      <c r="B498" s="21">
        <v>265634.24963622866</v>
      </c>
      <c r="C498" s="21">
        <v>293734.8546975957</v>
      </c>
      <c r="D498" s="22">
        <f t="shared" si="45"/>
        <v>-28100.605061367038</v>
      </c>
      <c r="E498" s="15">
        <f t="shared" si="46"/>
        <v>-9.5666566673869968E-2</v>
      </c>
      <c r="F498" s="37"/>
      <c r="G498" s="21">
        <v>244929.47084292615</v>
      </c>
      <c r="H498" s="22">
        <f t="shared" si="48"/>
        <v>28100.605061367038</v>
      </c>
      <c r="I498" s="22">
        <f t="shared" si="47"/>
        <v>273030.07590429322</v>
      </c>
      <c r="J498" s="21">
        <f t="shared" si="49"/>
        <v>0</v>
      </c>
      <c r="K498" s="34"/>
      <c r="L498" s="46">
        <f>VLOOKUP(A498,'2018-19 TITLE IV-A'!$1:$1048576,2,0)</f>
        <v>155784</v>
      </c>
      <c r="M498" s="5"/>
    </row>
    <row r="499" spans="1:13" x14ac:dyDescent="0.3">
      <c r="A499" s="12" t="s">
        <v>774</v>
      </c>
      <c r="B499" s="21">
        <v>24889.829755129664</v>
      </c>
      <c r="C499" s="21">
        <v>27451.266173044358</v>
      </c>
      <c r="D499" s="22">
        <f t="shared" si="45"/>
        <v>-2561.4364179146942</v>
      </c>
      <c r="E499" s="15">
        <f t="shared" si="46"/>
        <v>-9.3308498113281346E-2</v>
      </c>
      <c r="F499" s="37"/>
      <c r="G499" s="21">
        <v>23456.018000503336</v>
      </c>
      <c r="H499" s="22">
        <f t="shared" si="48"/>
        <v>2561.4364179146942</v>
      </c>
      <c r="I499" s="22">
        <f t="shared" si="47"/>
        <v>26017.45441841803</v>
      </c>
      <c r="J499" s="21">
        <f t="shared" si="49"/>
        <v>0</v>
      </c>
      <c r="K499" s="34"/>
      <c r="L499" s="46">
        <f>VLOOKUP(A499,'2018-19 TITLE IV-A'!$1:$1048576,2,0)</f>
        <v>12628</v>
      </c>
      <c r="M499" s="5"/>
    </row>
    <row r="500" spans="1:13" x14ac:dyDescent="0.3">
      <c r="A500" s="12" t="s">
        <v>775</v>
      </c>
      <c r="B500" s="21">
        <v>40684.791114156149</v>
      </c>
      <c r="C500" s="21">
        <v>44432.012674850434</v>
      </c>
      <c r="D500" s="22">
        <f t="shared" si="45"/>
        <v>-3747.2215606942846</v>
      </c>
      <c r="E500" s="15">
        <f t="shared" si="46"/>
        <v>-8.4336075165357127E-2</v>
      </c>
      <c r="F500" s="37"/>
      <c r="G500" s="21">
        <v>43540.916712058774</v>
      </c>
      <c r="H500" s="22">
        <f t="shared" si="48"/>
        <v>3747.2215606942846</v>
      </c>
      <c r="I500" s="22">
        <f t="shared" si="47"/>
        <v>47288.138272753058</v>
      </c>
      <c r="J500" s="21">
        <f t="shared" si="49"/>
        <v>0</v>
      </c>
      <c r="K500" s="34"/>
      <c r="L500" s="46">
        <f>VLOOKUP(A500,'2018-19 TITLE IV-A'!$1:$1048576,2,0)</f>
        <v>18477</v>
      </c>
      <c r="M500" s="5"/>
    </row>
    <row r="501" spans="1:13" x14ac:dyDescent="0.3">
      <c r="A501" s="12" t="s">
        <v>776</v>
      </c>
      <c r="B501" s="21">
        <v>3668.8154428927442</v>
      </c>
      <c r="C501" s="21">
        <v>3998.7157592703297</v>
      </c>
      <c r="D501" s="22">
        <f t="shared" si="45"/>
        <v>-329.90031637758557</v>
      </c>
      <c r="E501" s="15">
        <f t="shared" si="46"/>
        <v>-8.2501567062567283E-2</v>
      </c>
      <c r="F501" s="37"/>
      <c r="G501" s="21">
        <v>3425.3326829716889</v>
      </c>
      <c r="H501" s="22">
        <f t="shared" si="48"/>
        <v>329.90031637758557</v>
      </c>
      <c r="I501" s="22">
        <f t="shared" si="47"/>
        <v>3755.2329993492745</v>
      </c>
      <c r="J501" s="21">
        <f t="shared" si="49"/>
        <v>0</v>
      </c>
      <c r="K501" s="34"/>
      <c r="L501" s="46">
        <f>VLOOKUP(A501,'2018-19 TITLE IV-A'!$1:$1048576,2,0)</f>
        <v>10000</v>
      </c>
      <c r="M501" s="5"/>
    </row>
    <row r="502" spans="1:13" x14ac:dyDescent="0.3">
      <c r="A502" s="12" t="s">
        <v>777</v>
      </c>
      <c r="B502" s="21">
        <v>36666.4819716606</v>
      </c>
      <c r="C502" s="21">
        <v>38587.934776113791</v>
      </c>
      <c r="D502" s="22">
        <f t="shared" si="45"/>
        <v>-1921.4528044531908</v>
      </c>
      <c r="E502" s="15">
        <f t="shared" si="46"/>
        <v>-4.9794134244328214E-2</v>
      </c>
      <c r="F502" s="37"/>
      <c r="G502" s="21">
        <v>39004.104067654414</v>
      </c>
      <c r="H502" s="22">
        <f t="shared" si="48"/>
        <v>1921.4528044531908</v>
      </c>
      <c r="I502" s="22">
        <f t="shared" si="47"/>
        <v>40925.556872107605</v>
      </c>
      <c r="J502" s="21">
        <f t="shared" si="49"/>
        <v>0</v>
      </c>
      <c r="K502" s="34"/>
      <c r="L502" s="46">
        <f>VLOOKUP(A502,'2018-19 TITLE IV-A'!$1:$1048576,2,0)</f>
        <v>10000</v>
      </c>
      <c r="M502" s="5"/>
    </row>
    <row r="503" spans="1:13" x14ac:dyDescent="0.3">
      <c r="A503" s="12" t="s">
        <v>960</v>
      </c>
      <c r="B503" s="21">
        <v>96506.860810961909</v>
      </c>
      <c r="C503" s="21">
        <v>103597.86778664438</v>
      </c>
      <c r="D503" s="22">
        <f t="shared" si="45"/>
        <v>-7091.0069756824669</v>
      </c>
      <c r="E503" s="15">
        <f t="shared" si="46"/>
        <v>-6.8447422009554337E-2</v>
      </c>
      <c r="F503" s="37"/>
      <c r="G503" s="21">
        <v>103810.89129492309</v>
      </c>
      <c r="H503" s="22">
        <f t="shared" si="48"/>
        <v>7091.0069756824669</v>
      </c>
      <c r="I503" s="22">
        <f t="shared" si="47"/>
        <v>110901.89827060555</v>
      </c>
      <c r="J503" s="21">
        <f t="shared" si="49"/>
        <v>0</v>
      </c>
      <c r="K503" s="34"/>
      <c r="L503" s="46">
        <f>VLOOKUP(A503,'2018-19 TITLE IV-A'!$1:$1048576,2,0)</f>
        <v>31775</v>
      </c>
      <c r="M503" s="5"/>
    </row>
    <row r="504" spans="1:13" x14ac:dyDescent="0.3">
      <c r="A504" s="12" t="s">
        <v>992</v>
      </c>
      <c r="B504" s="21">
        <v>2235.0012064467596</v>
      </c>
      <c r="C504" s="21">
        <v>2299.2739348566124</v>
      </c>
      <c r="D504" s="22">
        <f t="shared" si="45"/>
        <v>-64.272728409852789</v>
      </c>
      <c r="E504" s="15">
        <f t="shared" si="46"/>
        <v>-2.7953488897294432E-2</v>
      </c>
      <c r="F504" s="37"/>
      <c r="G504" s="21">
        <v>1657.369579001286</v>
      </c>
      <c r="H504" s="22">
        <f t="shared" si="48"/>
        <v>64.272728409852789</v>
      </c>
      <c r="I504" s="22">
        <f t="shared" si="47"/>
        <v>1721.6423074111387</v>
      </c>
      <c r="J504" s="21">
        <f t="shared" si="49"/>
        <v>0</v>
      </c>
      <c r="K504" s="34"/>
      <c r="L504" s="46">
        <v>0</v>
      </c>
      <c r="M504" s="5"/>
    </row>
    <row r="505" spans="1:13" x14ac:dyDescent="0.3">
      <c r="A505" s="12" t="s">
        <v>778</v>
      </c>
      <c r="B505" s="21">
        <v>129561.21962213032</v>
      </c>
      <c r="C505" s="21">
        <v>137731.74124936928</v>
      </c>
      <c r="D505" s="22">
        <f t="shared" si="45"/>
        <v>-8170.5216272389662</v>
      </c>
      <c r="E505" s="15">
        <f t="shared" si="46"/>
        <v>-5.9321994720489934E-2</v>
      </c>
      <c r="F505" s="37"/>
      <c r="G505" s="21">
        <v>154162.59950776675</v>
      </c>
      <c r="H505" s="22">
        <f t="shared" si="48"/>
        <v>8170.5216272389662</v>
      </c>
      <c r="I505" s="22">
        <f t="shared" si="47"/>
        <v>162333.12113500573</v>
      </c>
      <c r="J505" s="21">
        <f t="shared" si="49"/>
        <v>0</v>
      </c>
      <c r="K505" s="34"/>
      <c r="L505" s="46">
        <f>VLOOKUP(A505,'2018-19 TITLE IV-A'!$1:$1048576,2,0)</f>
        <v>34430</v>
      </c>
      <c r="M505" s="5"/>
    </row>
    <row r="506" spans="1:13" x14ac:dyDescent="0.3">
      <c r="A506" s="12" t="s">
        <v>779</v>
      </c>
      <c r="B506" s="21">
        <v>66230.263353957722</v>
      </c>
      <c r="C506" s="21">
        <v>72775.557493648404</v>
      </c>
      <c r="D506" s="22">
        <f t="shared" si="45"/>
        <v>-6545.2941396906826</v>
      </c>
      <c r="E506" s="15">
        <f t="shared" si="46"/>
        <v>-8.9938083129929014E-2</v>
      </c>
      <c r="F506" s="37"/>
      <c r="G506" s="21">
        <v>64304.149449678538</v>
      </c>
      <c r="H506" s="22">
        <f t="shared" si="48"/>
        <v>6545.2941396906826</v>
      </c>
      <c r="I506" s="22">
        <f t="shared" si="47"/>
        <v>70849.443589369213</v>
      </c>
      <c r="J506" s="21">
        <f t="shared" si="49"/>
        <v>0</v>
      </c>
      <c r="K506" s="34"/>
      <c r="L506" s="46">
        <f>VLOOKUP(A506,'2018-19 TITLE IV-A'!$1:$1048576,2,0)</f>
        <v>40876</v>
      </c>
      <c r="M506" s="5"/>
    </row>
    <row r="507" spans="1:13" x14ac:dyDescent="0.3">
      <c r="A507" s="12" t="s">
        <v>438</v>
      </c>
      <c r="B507" s="21">
        <v>5282.025611527717</v>
      </c>
      <c r="C507" s="21">
        <v>5897.9913884508733</v>
      </c>
      <c r="D507" s="22">
        <f t="shared" si="45"/>
        <v>-615.96577692315623</v>
      </c>
      <c r="E507" s="15">
        <f t="shared" si="46"/>
        <v>-0.10443653378831763</v>
      </c>
      <c r="F507" s="37"/>
      <c r="G507" s="21">
        <v>5037.5725833291781</v>
      </c>
      <c r="H507" s="22">
        <f t="shared" si="48"/>
        <v>615.96577692315623</v>
      </c>
      <c r="I507" s="22">
        <f t="shared" si="47"/>
        <v>5653.5383602523343</v>
      </c>
      <c r="J507" s="21">
        <f t="shared" si="49"/>
        <v>0</v>
      </c>
      <c r="K507" s="34"/>
      <c r="L507" s="46">
        <f>VLOOKUP(A507,'2018-19 TITLE IV-A'!$1:$1048576,2,0)</f>
        <v>10000</v>
      </c>
      <c r="M507" s="5"/>
    </row>
    <row r="508" spans="1:13" x14ac:dyDescent="0.3">
      <c r="A508" s="12" t="s">
        <v>112</v>
      </c>
      <c r="B508" s="21">
        <v>55156.954664672405</v>
      </c>
      <c r="C508" s="21">
        <v>58978.976169994079</v>
      </c>
      <c r="D508" s="22">
        <f t="shared" si="45"/>
        <v>-3822.0215053216743</v>
      </c>
      <c r="E508" s="15">
        <f t="shared" si="46"/>
        <v>-6.4803117204095373E-2</v>
      </c>
      <c r="F508" s="37"/>
      <c r="G508" s="21">
        <v>56973.908427570088</v>
      </c>
      <c r="H508" s="22">
        <f t="shared" si="48"/>
        <v>3822.0215053216743</v>
      </c>
      <c r="I508" s="22">
        <f t="shared" si="47"/>
        <v>60795.929932891762</v>
      </c>
      <c r="J508" s="21">
        <f t="shared" si="49"/>
        <v>0</v>
      </c>
      <c r="K508" s="34"/>
      <c r="L508" s="46">
        <f>VLOOKUP(A508,'2018-19 TITLE IV-A'!$1:$1048576,2,0)</f>
        <v>17953</v>
      </c>
      <c r="M508" s="5"/>
    </row>
    <row r="509" spans="1:13" x14ac:dyDescent="0.3">
      <c r="A509" s="12" t="s">
        <v>780</v>
      </c>
      <c r="B509" s="21">
        <v>44139.85695015308</v>
      </c>
      <c r="C509" s="21">
        <v>48529.294808394858</v>
      </c>
      <c r="D509" s="22">
        <f t="shared" si="45"/>
        <v>-4389.4378582417776</v>
      </c>
      <c r="E509" s="15">
        <f t="shared" si="46"/>
        <v>-9.0449240516935592E-2</v>
      </c>
      <c r="F509" s="37"/>
      <c r="G509" s="21">
        <v>37789.108588529591</v>
      </c>
      <c r="H509" s="22">
        <f t="shared" si="48"/>
        <v>4389.4378582417776</v>
      </c>
      <c r="I509" s="22">
        <f t="shared" si="47"/>
        <v>42178.546446771368</v>
      </c>
      <c r="J509" s="21">
        <f t="shared" si="49"/>
        <v>0</v>
      </c>
      <c r="K509" s="34"/>
      <c r="L509" s="46">
        <f>VLOOKUP(A509,'2018-19 TITLE IV-A'!$1:$1048576,2,0)</f>
        <v>23255</v>
      </c>
      <c r="M509" s="5"/>
    </row>
    <row r="510" spans="1:13" x14ac:dyDescent="0.3">
      <c r="A510" s="12" t="s">
        <v>781</v>
      </c>
      <c r="B510" s="21">
        <v>45111.459072622034</v>
      </c>
      <c r="C510" s="21">
        <v>47737.897409912257</v>
      </c>
      <c r="D510" s="22">
        <f t="shared" si="45"/>
        <v>-2626.438337290223</v>
      </c>
      <c r="E510" s="15">
        <f t="shared" si="46"/>
        <v>-5.5017888926647052E-2</v>
      </c>
      <c r="F510" s="37"/>
      <c r="G510" s="21">
        <v>40386.289876385825</v>
      </c>
      <c r="H510" s="22">
        <f t="shared" si="48"/>
        <v>2626.438337290223</v>
      </c>
      <c r="I510" s="22">
        <f t="shared" si="47"/>
        <v>43012.728213676048</v>
      </c>
      <c r="J510" s="21">
        <f t="shared" si="49"/>
        <v>0</v>
      </c>
      <c r="K510" s="34"/>
      <c r="L510" s="46">
        <f>VLOOKUP(A510,'2018-19 TITLE IV-A'!$1:$1048576,2,0)</f>
        <v>15777</v>
      </c>
      <c r="M510" s="5"/>
    </row>
    <row r="511" spans="1:13" x14ac:dyDescent="0.3">
      <c r="A511" s="12" t="s">
        <v>782</v>
      </c>
      <c r="B511" s="21">
        <v>20585.680603659872</v>
      </c>
      <c r="C511" s="21">
        <v>22554.483472361419</v>
      </c>
      <c r="D511" s="22">
        <f t="shared" si="45"/>
        <v>-1968.8028687015467</v>
      </c>
      <c r="E511" s="15">
        <f t="shared" si="46"/>
        <v>-8.7290975699538698E-2</v>
      </c>
      <c r="F511" s="37"/>
      <c r="G511" s="21">
        <v>23648.292739328401</v>
      </c>
      <c r="H511" s="22">
        <f t="shared" ref="H511:H517" si="50">-D511</f>
        <v>1968.8028687015467</v>
      </c>
      <c r="I511" s="22">
        <f t="shared" si="47"/>
        <v>25617.095608029947</v>
      </c>
      <c r="J511" s="21">
        <f t="shared" ref="J511:J517" si="51">D511+H511</f>
        <v>0</v>
      </c>
      <c r="K511" s="34"/>
      <c r="L511" s="46">
        <f>VLOOKUP(A511,'2018-19 TITLE IV-A'!$1:$1048576,2,0)</f>
        <v>10935</v>
      </c>
      <c r="M511" s="5"/>
    </row>
    <row r="512" spans="1:13" x14ac:dyDescent="0.3">
      <c r="A512" s="12" t="s">
        <v>113</v>
      </c>
      <c r="B512" s="21">
        <v>4321.2387974800695</v>
      </c>
      <c r="C512" s="21">
        <v>4377.4351981730197</v>
      </c>
      <c r="D512" s="22">
        <f t="shared" si="45"/>
        <v>-56.196400692950192</v>
      </c>
      <c r="E512" s="15">
        <f t="shared" si="46"/>
        <v>-1.2837745882886997E-2</v>
      </c>
      <c r="F512" s="37"/>
      <c r="G512" s="21">
        <v>4166.4582464914438</v>
      </c>
      <c r="H512" s="22">
        <f t="shared" si="50"/>
        <v>56.196400692950192</v>
      </c>
      <c r="I512" s="22">
        <f t="shared" si="47"/>
        <v>4222.654647184394</v>
      </c>
      <c r="J512" s="21">
        <f t="shared" si="51"/>
        <v>0</v>
      </c>
      <c r="K512" s="34"/>
      <c r="L512" s="46">
        <v>0</v>
      </c>
      <c r="M512" s="5"/>
    </row>
    <row r="513" spans="1:13" x14ac:dyDescent="0.3">
      <c r="A513" s="12" t="s">
        <v>783</v>
      </c>
      <c r="B513" s="21">
        <v>63406.133258073591</v>
      </c>
      <c r="C513" s="21">
        <v>69903.849306923701</v>
      </c>
      <c r="D513" s="22">
        <f t="shared" si="45"/>
        <v>-6497.7160488501104</v>
      </c>
      <c r="E513" s="15">
        <f t="shared" si="46"/>
        <v>-9.2952192379576637E-2</v>
      </c>
      <c r="F513" s="37"/>
      <c r="G513" s="21">
        <v>60705.287255154195</v>
      </c>
      <c r="H513" s="22">
        <f t="shared" si="50"/>
        <v>6497.7160488501104</v>
      </c>
      <c r="I513" s="22">
        <f t="shared" si="47"/>
        <v>67203.003304004305</v>
      </c>
      <c r="J513" s="21">
        <f t="shared" si="51"/>
        <v>0</v>
      </c>
      <c r="K513" s="34"/>
      <c r="L513" s="46">
        <f>VLOOKUP(A513,'2018-19 TITLE IV-A'!$1:$1048576,2,0)</f>
        <v>31467</v>
      </c>
      <c r="M513" s="5"/>
    </row>
    <row r="514" spans="1:13" x14ac:dyDescent="0.3">
      <c r="A514" s="12" t="s">
        <v>784</v>
      </c>
      <c r="B514" s="21">
        <v>32648.019366690896</v>
      </c>
      <c r="C514" s="21">
        <v>35015.127048453447</v>
      </c>
      <c r="D514" s="22">
        <f t="shared" si="45"/>
        <v>-2367.1076817625508</v>
      </c>
      <c r="E514" s="15">
        <f t="shared" si="46"/>
        <v>-6.7602430186444296E-2</v>
      </c>
      <c r="F514" s="37"/>
      <c r="G514" s="21">
        <v>28784.197251428464</v>
      </c>
      <c r="H514" s="22">
        <f t="shared" si="50"/>
        <v>2367.1076817625508</v>
      </c>
      <c r="I514" s="22">
        <f t="shared" si="47"/>
        <v>31151.304933191015</v>
      </c>
      <c r="J514" s="21">
        <f t="shared" si="51"/>
        <v>0</v>
      </c>
      <c r="K514" s="34"/>
      <c r="L514" s="46">
        <f>VLOOKUP(A514,'2018-19 TITLE IV-A'!$1:$1048576,2,0)</f>
        <v>17986</v>
      </c>
      <c r="M514" s="5"/>
    </row>
    <row r="515" spans="1:13" x14ac:dyDescent="0.3">
      <c r="A515" s="12" t="s">
        <v>114</v>
      </c>
      <c r="B515" s="21">
        <v>19551.614089048075</v>
      </c>
      <c r="C515" s="21">
        <v>21217.93981959359</v>
      </c>
      <c r="D515" s="22">
        <f t="shared" ref="D515:D578" si="52">B515-C515</f>
        <v>-1666.3257305455154</v>
      </c>
      <c r="E515" s="15">
        <f t="shared" ref="E515:E578" si="53">(B515/C515)-1</f>
        <v>-7.8533813589515278E-2</v>
      </c>
      <c r="F515" s="37"/>
      <c r="G515" s="21">
        <v>21394.703695503056</v>
      </c>
      <c r="H515" s="22">
        <f t="shared" si="50"/>
        <v>1666.3257305455154</v>
      </c>
      <c r="I515" s="22">
        <f t="shared" ref="I515:I578" si="54">G515+H515</f>
        <v>23061.029426048572</v>
      </c>
      <c r="J515" s="21">
        <f t="shared" si="51"/>
        <v>0</v>
      </c>
      <c r="K515" s="34"/>
      <c r="L515" s="46">
        <f>VLOOKUP(A515,'2018-19 TITLE IV-A'!$1:$1048576,2,0)</f>
        <v>10761</v>
      </c>
      <c r="M515" s="5"/>
    </row>
    <row r="516" spans="1:13" x14ac:dyDescent="0.3">
      <c r="A516" s="12" t="s">
        <v>785</v>
      </c>
      <c r="B516" s="21">
        <v>17374.156158221111</v>
      </c>
      <c r="C516" s="21">
        <v>19153.229463457767</v>
      </c>
      <c r="D516" s="22">
        <f t="shared" si="52"/>
        <v>-1779.0733052366559</v>
      </c>
      <c r="E516" s="15">
        <f t="shared" si="53"/>
        <v>-9.2886335885597249E-2</v>
      </c>
      <c r="F516" s="37"/>
      <c r="G516" s="21">
        <v>17896.629064927318</v>
      </c>
      <c r="H516" s="22">
        <f t="shared" si="50"/>
        <v>1779.0733052366559</v>
      </c>
      <c r="I516" s="22">
        <f t="shared" si="54"/>
        <v>19675.702370163974</v>
      </c>
      <c r="J516" s="21">
        <f t="shared" si="51"/>
        <v>0</v>
      </c>
      <c r="K516" s="34"/>
      <c r="L516" s="46">
        <f>VLOOKUP(A516,'2018-19 TITLE IV-A'!$1:$1048576,2,0)</f>
        <v>13020</v>
      </c>
      <c r="M516" s="5"/>
    </row>
    <row r="517" spans="1:13" x14ac:dyDescent="0.3">
      <c r="A517" s="12" t="s">
        <v>786</v>
      </c>
      <c r="B517" s="21">
        <v>175772.10088643117</v>
      </c>
      <c r="C517" s="21">
        <v>190978.65791524807</v>
      </c>
      <c r="D517" s="22">
        <f t="shared" si="52"/>
        <v>-15206.557028816896</v>
      </c>
      <c r="E517" s="15">
        <f t="shared" si="53"/>
        <v>-7.9624378947961927E-2</v>
      </c>
      <c r="F517" s="37"/>
      <c r="G517" s="21">
        <v>195895.623605823</v>
      </c>
      <c r="H517" s="22">
        <f t="shared" si="50"/>
        <v>15206.557028816896</v>
      </c>
      <c r="I517" s="22">
        <f t="shared" si="54"/>
        <v>211102.1806346399</v>
      </c>
      <c r="J517" s="21">
        <f t="shared" si="51"/>
        <v>0</v>
      </c>
      <c r="K517" s="34"/>
      <c r="L517" s="46">
        <f>VLOOKUP(A517,'2018-19 TITLE IV-A'!$1:$1048576,2,0)</f>
        <v>64655</v>
      </c>
      <c r="M517" s="5"/>
    </row>
    <row r="518" spans="1:13" x14ac:dyDescent="0.3">
      <c r="A518" s="12" t="s">
        <v>787</v>
      </c>
      <c r="B518" s="21">
        <v>2820204.7259779358</v>
      </c>
      <c r="C518" s="21">
        <v>3137656.9953263206</v>
      </c>
      <c r="D518" s="22">
        <f t="shared" si="52"/>
        <v>-317452.26934838481</v>
      </c>
      <c r="E518" s="15">
        <f t="shared" si="53"/>
        <v>-0.10117494353947676</v>
      </c>
      <c r="F518" s="37"/>
      <c r="G518" s="21">
        <v>2912844.0395373353</v>
      </c>
      <c r="H518" s="22">
        <v>130728</v>
      </c>
      <c r="I518" s="22">
        <f t="shared" si="54"/>
        <v>3043572.0395373353</v>
      </c>
      <c r="J518" s="21">
        <f>-(D518+H518)</f>
        <v>186724.26934838481</v>
      </c>
      <c r="K518" s="34"/>
      <c r="L518" s="46">
        <f>VLOOKUP(A518,'2018-19 TITLE IV-A'!$1:$1048576,2,0)</f>
        <v>1727239</v>
      </c>
      <c r="M518" s="5"/>
    </row>
    <row r="519" spans="1:13" x14ac:dyDescent="0.3">
      <c r="A519" s="12" t="s">
        <v>115</v>
      </c>
      <c r="B519" s="21">
        <v>71010.62767759226</v>
      </c>
      <c r="C519" s="21">
        <v>73847.437539735314</v>
      </c>
      <c r="D519" s="22">
        <f t="shared" si="52"/>
        <v>-2836.8098621430545</v>
      </c>
      <c r="E519" s="15">
        <f t="shared" si="53"/>
        <v>-3.841446577772778E-2</v>
      </c>
      <c r="F519" s="37"/>
      <c r="G519" s="21">
        <v>90756.526642809738</v>
      </c>
      <c r="H519" s="22">
        <f t="shared" ref="H519:H550" si="55">-D519</f>
        <v>2836.8098621430545</v>
      </c>
      <c r="I519" s="22">
        <f t="shared" si="54"/>
        <v>93593.336504952793</v>
      </c>
      <c r="J519" s="21">
        <f t="shared" ref="J519:J550" si="56">D519+H519</f>
        <v>0</v>
      </c>
      <c r="K519" s="34"/>
      <c r="L519" s="46">
        <f>VLOOKUP(A519,'2018-19 TITLE IV-A'!$1:$1048576,2,0)</f>
        <v>10591</v>
      </c>
      <c r="M519" s="5"/>
    </row>
    <row r="520" spans="1:13" x14ac:dyDescent="0.3">
      <c r="A520" s="12" t="s">
        <v>961</v>
      </c>
      <c r="B520" s="21">
        <v>67306.956332146015</v>
      </c>
      <c r="C520" s="21">
        <v>70937.802478624377</v>
      </c>
      <c r="D520" s="22">
        <f t="shared" si="52"/>
        <v>-3630.8461464783613</v>
      </c>
      <c r="E520" s="15">
        <f t="shared" si="53"/>
        <v>-5.118351597616011E-2</v>
      </c>
      <c r="F520" s="37"/>
      <c r="G520" s="21">
        <v>71625.21795215254</v>
      </c>
      <c r="H520" s="22">
        <f t="shared" si="55"/>
        <v>3630.8461464783613</v>
      </c>
      <c r="I520" s="22">
        <f t="shared" si="54"/>
        <v>75256.064098630901</v>
      </c>
      <c r="J520" s="21">
        <f t="shared" si="56"/>
        <v>0</v>
      </c>
      <c r="K520" s="34"/>
      <c r="L520" s="46">
        <f>VLOOKUP(A520,'2018-19 TITLE IV-A'!$1:$1048576,2,0)</f>
        <v>16220</v>
      </c>
      <c r="M520" s="5"/>
    </row>
    <row r="521" spans="1:13" x14ac:dyDescent="0.3">
      <c r="A521" s="12" t="s">
        <v>788</v>
      </c>
      <c r="B521" s="21">
        <v>285669.04030566948</v>
      </c>
      <c r="C521" s="21">
        <v>314375.89475423179</v>
      </c>
      <c r="D521" s="22">
        <f t="shared" si="52"/>
        <v>-28706.854448562313</v>
      </c>
      <c r="E521" s="15">
        <f t="shared" si="53"/>
        <v>-9.1313790044253662E-2</v>
      </c>
      <c r="F521" s="37"/>
      <c r="G521" s="21">
        <v>290374.38971596316</v>
      </c>
      <c r="H521" s="22">
        <f t="shared" si="55"/>
        <v>28706.854448562313</v>
      </c>
      <c r="I521" s="22">
        <f t="shared" si="54"/>
        <v>319081.24416452547</v>
      </c>
      <c r="J521" s="21">
        <f t="shared" si="56"/>
        <v>0</v>
      </c>
      <c r="K521" s="34"/>
      <c r="L521" s="46">
        <f>VLOOKUP(A521,'2018-19 TITLE IV-A'!$1:$1048576,2,0)</f>
        <v>140073</v>
      </c>
      <c r="M521" s="5"/>
    </row>
    <row r="522" spans="1:13" x14ac:dyDescent="0.3">
      <c r="A522" s="12" t="s">
        <v>789</v>
      </c>
      <c r="B522" s="21">
        <v>21197.148100790986</v>
      </c>
      <c r="C522" s="21">
        <v>22969.972349151874</v>
      </c>
      <c r="D522" s="22">
        <f t="shared" si="52"/>
        <v>-1772.8242483608883</v>
      </c>
      <c r="E522" s="15">
        <f t="shared" si="53"/>
        <v>-7.718007759928136E-2</v>
      </c>
      <c r="F522" s="37"/>
      <c r="G522" s="21">
        <v>28602.667392956566</v>
      </c>
      <c r="H522" s="22">
        <f t="shared" si="55"/>
        <v>1772.8242483608883</v>
      </c>
      <c r="I522" s="22">
        <f t="shared" si="54"/>
        <v>30375.491641317454</v>
      </c>
      <c r="J522" s="21">
        <f t="shared" si="56"/>
        <v>0</v>
      </c>
      <c r="K522" s="34"/>
      <c r="L522" s="46">
        <f>VLOOKUP(A522,'2018-19 TITLE IV-A'!$1:$1048576,2,0)</f>
        <v>10698</v>
      </c>
      <c r="M522" s="5"/>
    </row>
    <row r="523" spans="1:13" x14ac:dyDescent="0.3">
      <c r="A523" s="12" t="s">
        <v>116</v>
      </c>
      <c r="B523" s="21">
        <v>72397.24309931125</v>
      </c>
      <c r="C523" s="21">
        <v>78308.390211369071</v>
      </c>
      <c r="D523" s="22">
        <f t="shared" si="52"/>
        <v>-5911.1471120578208</v>
      </c>
      <c r="E523" s="15">
        <f t="shared" si="53"/>
        <v>-7.5485488797592759E-2</v>
      </c>
      <c r="F523" s="37"/>
      <c r="G523" s="21">
        <v>100536.24267577114</v>
      </c>
      <c r="H523" s="22">
        <f t="shared" si="55"/>
        <v>5911.1471120578208</v>
      </c>
      <c r="I523" s="22">
        <f t="shared" si="54"/>
        <v>106447.38978782896</v>
      </c>
      <c r="J523" s="21">
        <f t="shared" si="56"/>
        <v>0</v>
      </c>
      <c r="K523" s="34"/>
      <c r="L523" s="46">
        <f>VLOOKUP(A523,'2018-19 TITLE IV-A'!$1:$1048576,2,0)</f>
        <v>23445</v>
      </c>
      <c r="M523" s="5"/>
    </row>
    <row r="524" spans="1:13" x14ac:dyDescent="0.3">
      <c r="A524" s="12" t="s">
        <v>962</v>
      </c>
      <c r="B524" s="21">
        <v>134519.85334010448</v>
      </c>
      <c r="C524" s="21">
        <v>147373.43380511907</v>
      </c>
      <c r="D524" s="22">
        <f t="shared" si="52"/>
        <v>-12853.580465014587</v>
      </c>
      <c r="E524" s="15">
        <f t="shared" si="53"/>
        <v>-8.7217757862734335E-2</v>
      </c>
      <c r="F524" s="37"/>
      <c r="G524" s="21">
        <v>137061.75932745769</v>
      </c>
      <c r="H524" s="22">
        <f t="shared" si="55"/>
        <v>12853.580465014587</v>
      </c>
      <c r="I524" s="22">
        <f t="shared" si="54"/>
        <v>149915.33979247228</v>
      </c>
      <c r="J524" s="21">
        <f t="shared" si="56"/>
        <v>0</v>
      </c>
      <c r="K524" s="34"/>
      <c r="L524" s="46">
        <f>VLOOKUP(A524,'2018-19 TITLE IV-A'!$1:$1048576,2,0)</f>
        <v>61425</v>
      </c>
      <c r="M524" s="5"/>
    </row>
    <row r="525" spans="1:13" x14ac:dyDescent="0.3">
      <c r="A525" s="12" t="s">
        <v>790</v>
      </c>
      <c r="B525" s="21">
        <v>10467.581921578307</v>
      </c>
      <c r="C525" s="21">
        <v>11447.031556650063</v>
      </c>
      <c r="D525" s="22">
        <f t="shared" si="52"/>
        <v>-979.44963507175635</v>
      </c>
      <c r="E525" s="15">
        <f t="shared" si="53"/>
        <v>-8.5563635447720277E-2</v>
      </c>
      <c r="F525" s="37"/>
      <c r="G525" s="21">
        <v>10550.892920928742</v>
      </c>
      <c r="H525" s="22">
        <f t="shared" si="55"/>
        <v>979.44963507175635</v>
      </c>
      <c r="I525" s="22">
        <f t="shared" si="54"/>
        <v>11530.342556000498</v>
      </c>
      <c r="J525" s="21">
        <f t="shared" si="56"/>
        <v>0</v>
      </c>
      <c r="K525" s="34"/>
      <c r="L525" s="46">
        <f>VLOOKUP(A525,'2018-19 TITLE IV-A'!$1:$1048576,2,0)</f>
        <v>10000</v>
      </c>
      <c r="M525" s="5"/>
    </row>
    <row r="526" spans="1:13" x14ac:dyDescent="0.3">
      <c r="A526" s="12" t="s">
        <v>963</v>
      </c>
      <c r="B526" s="21">
        <v>64480.622021976742</v>
      </c>
      <c r="C526" s="21">
        <v>67476.956545339403</v>
      </c>
      <c r="D526" s="22">
        <f t="shared" si="52"/>
        <v>-2996.3345233626605</v>
      </c>
      <c r="E526" s="15">
        <f t="shared" si="53"/>
        <v>-4.4405300368717038E-2</v>
      </c>
      <c r="F526" s="37"/>
      <c r="G526" s="21">
        <v>64626.613055823342</v>
      </c>
      <c r="H526" s="22">
        <f t="shared" si="55"/>
        <v>2996.3345233626605</v>
      </c>
      <c r="I526" s="22">
        <f t="shared" si="54"/>
        <v>67622.947579186002</v>
      </c>
      <c r="J526" s="21">
        <f t="shared" si="56"/>
        <v>0</v>
      </c>
      <c r="K526" s="34"/>
      <c r="L526" s="46">
        <f>VLOOKUP(A526,'2018-19 TITLE IV-A'!$1:$1048576,2,0)</f>
        <v>14082</v>
      </c>
      <c r="M526" s="5"/>
    </row>
    <row r="527" spans="1:13" x14ac:dyDescent="0.3">
      <c r="A527" s="12" t="s">
        <v>117</v>
      </c>
      <c r="B527" s="21">
        <v>79358.305404069455</v>
      </c>
      <c r="C527" s="21">
        <v>84970.104817497951</v>
      </c>
      <c r="D527" s="22">
        <f t="shared" si="52"/>
        <v>-5611.7994134284963</v>
      </c>
      <c r="E527" s="15">
        <f t="shared" si="53"/>
        <v>-6.6044397914792885E-2</v>
      </c>
      <c r="F527" s="37"/>
      <c r="G527" s="21">
        <v>81408.384184497991</v>
      </c>
      <c r="H527" s="22">
        <f t="shared" si="55"/>
        <v>5611.7994134284963</v>
      </c>
      <c r="I527" s="22">
        <f t="shared" si="54"/>
        <v>87020.183597926487</v>
      </c>
      <c r="J527" s="21">
        <f t="shared" si="56"/>
        <v>0</v>
      </c>
      <c r="K527" s="34"/>
      <c r="L527" s="46">
        <f>VLOOKUP(A527,'2018-19 TITLE IV-A'!$1:$1048576,2,0)</f>
        <v>24693</v>
      </c>
      <c r="M527" s="5"/>
    </row>
    <row r="528" spans="1:13" x14ac:dyDescent="0.3">
      <c r="A528" s="12" t="s">
        <v>791</v>
      </c>
      <c r="B528" s="21">
        <v>17952.623201711325</v>
      </c>
      <c r="C528" s="21">
        <v>19766.347133010033</v>
      </c>
      <c r="D528" s="22">
        <f t="shared" si="52"/>
        <v>-1813.7239312987076</v>
      </c>
      <c r="E528" s="15">
        <f t="shared" si="53"/>
        <v>-9.1758174593107644E-2</v>
      </c>
      <c r="F528" s="37"/>
      <c r="G528" s="21">
        <v>19096.418320418215</v>
      </c>
      <c r="H528" s="22">
        <f t="shared" si="55"/>
        <v>1813.7239312987076</v>
      </c>
      <c r="I528" s="22">
        <f t="shared" si="54"/>
        <v>20910.142251716923</v>
      </c>
      <c r="J528" s="21">
        <f t="shared" si="56"/>
        <v>0</v>
      </c>
      <c r="K528" s="34"/>
      <c r="L528" s="46">
        <f>VLOOKUP(A528,'2018-19 TITLE IV-A'!$1:$1048576,2,0)</f>
        <v>10031</v>
      </c>
      <c r="M528" s="5"/>
    </row>
    <row r="529" spans="1:13" x14ac:dyDescent="0.3">
      <c r="A529" s="12" t="s">
        <v>118</v>
      </c>
      <c r="B529" s="21">
        <v>44890.266749863658</v>
      </c>
      <c r="C529" s="21">
        <v>48390.706408721438</v>
      </c>
      <c r="D529" s="22">
        <f t="shared" si="52"/>
        <v>-3500.4396588577802</v>
      </c>
      <c r="E529" s="15">
        <f t="shared" si="53"/>
        <v>-7.233702333857428E-2</v>
      </c>
      <c r="F529" s="37"/>
      <c r="G529" s="21">
        <v>38080.004154381742</v>
      </c>
      <c r="H529" s="22">
        <f t="shared" si="55"/>
        <v>3500.4396588577802</v>
      </c>
      <c r="I529" s="22">
        <f t="shared" si="54"/>
        <v>41580.443813239523</v>
      </c>
      <c r="J529" s="21">
        <f t="shared" si="56"/>
        <v>0</v>
      </c>
      <c r="K529" s="34"/>
      <c r="L529" s="46">
        <f>VLOOKUP(A529,'2018-19 TITLE IV-A'!$1:$1048576,2,0)</f>
        <v>13947</v>
      </c>
      <c r="M529" s="5"/>
    </row>
    <row r="530" spans="1:13" x14ac:dyDescent="0.3">
      <c r="A530" s="12" t="s">
        <v>119</v>
      </c>
      <c r="B530" s="21">
        <v>183695.12884361667</v>
      </c>
      <c r="C530" s="21">
        <v>198319.86249939678</v>
      </c>
      <c r="D530" s="22">
        <f t="shared" si="52"/>
        <v>-14624.733655780117</v>
      </c>
      <c r="E530" s="15">
        <f t="shared" si="53"/>
        <v>-7.374316153443583E-2</v>
      </c>
      <c r="F530" s="37"/>
      <c r="G530" s="21">
        <v>189022.45733527656</v>
      </c>
      <c r="H530" s="22">
        <f t="shared" si="55"/>
        <v>14624.733655780117</v>
      </c>
      <c r="I530" s="22">
        <f t="shared" si="54"/>
        <v>203647.19099105668</v>
      </c>
      <c r="J530" s="21">
        <f t="shared" si="56"/>
        <v>0</v>
      </c>
      <c r="K530" s="34"/>
      <c r="L530" s="46">
        <f>VLOOKUP(A530,'2018-19 TITLE IV-A'!$1:$1048576,2,0)</f>
        <v>67431</v>
      </c>
      <c r="M530" s="5"/>
    </row>
    <row r="531" spans="1:13" x14ac:dyDescent="0.3">
      <c r="A531" s="12" t="s">
        <v>792</v>
      </c>
      <c r="B531" s="21">
        <v>59412.346017344826</v>
      </c>
      <c r="C531" s="21">
        <v>61480.398782614429</v>
      </c>
      <c r="D531" s="22">
        <f t="shared" si="52"/>
        <v>-2068.0527652696037</v>
      </c>
      <c r="E531" s="15">
        <f t="shared" si="53"/>
        <v>-3.3637595172112178E-2</v>
      </c>
      <c r="F531" s="37"/>
      <c r="G531" s="21">
        <v>54303.246366778898</v>
      </c>
      <c r="H531" s="22">
        <f t="shared" si="55"/>
        <v>2068.0527652696037</v>
      </c>
      <c r="I531" s="22">
        <f t="shared" si="54"/>
        <v>56371.299132048502</v>
      </c>
      <c r="J531" s="21">
        <f t="shared" si="56"/>
        <v>0</v>
      </c>
      <c r="K531" s="34"/>
      <c r="L531" s="46">
        <f>VLOOKUP(A531,'2018-19 TITLE IV-A'!$1:$1048576,2,0)</f>
        <v>10000</v>
      </c>
      <c r="M531" s="5"/>
    </row>
    <row r="532" spans="1:13" x14ac:dyDescent="0.3">
      <c r="A532" s="12" t="s">
        <v>964</v>
      </c>
      <c r="B532" s="21">
        <v>32280.082800011896</v>
      </c>
      <c r="C532" s="21">
        <v>33789.88379777615</v>
      </c>
      <c r="D532" s="22">
        <f t="shared" si="52"/>
        <v>-1509.8009977642541</v>
      </c>
      <c r="E532" s="15">
        <f t="shared" si="53"/>
        <v>-4.4682041725861765E-2</v>
      </c>
      <c r="F532" s="37"/>
      <c r="G532" s="21">
        <v>31319.525921161905</v>
      </c>
      <c r="H532" s="22">
        <f t="shared" si="55"/>
        <v>1509.8009977642541</v>
      </c>
      <c r="I532" s="22">
        <f t="shared" si="54"/>
        <v>32829.326918926163</v>
      </c>
      <c r="J532" s="21">
        <f t="shared" si="56"/>
        <v>0</v>
      </c>
      <c r="K532" s="34"/>
      <c r="L532" s="46">
        <f>VLOOKUP(A532,'2018-19 TITLE IV-A'!$1:$1048576,2,0)</f>
        <v>10000</v>
      </c>
      <c r="M532" s="5"/>
    </row>
    <row r="533" spans="1:13" x14ac:dyDescent="0.3">
      <c r="A533" s="12" t="s">
        <v>793</v>
      </c>
      <c r="B533" s="21">
        <v>273001.05501666316</v>
      </c>
      <c r="C533" s="21">
        <v>286753.953750366</v>
      </c>
      <c r="D533" s="22">
        <f t="shared" si="52"/>
        <v>-13752.898733702837</v>
      </c>
      <c r="E533" s="15">
        <f t="shared" si="53"/>
        <v>-4.7960624618537784E-2</v>
      </c>
      <c r="F533" s="37"/>
      <c r="G533" s="21">
        <v>280077.21329009085</v>
      </c>
      <c r="H533" s="22">
        <f t="shared" si="55"/>
        <v>13752.898733702837</v>
      </c>
      <c r="I533" s="22">
        <f t="shared" si="54"/>
        <v>293830.11202379368</v>
      </c>
      <c r="J533" s="21">
        <f t="shared" si="56"/>
        <v>0</v>
      </c>
      <c r="K533" s="34"/>
      <c r="L533" s="46">
        <f>VLOOKUP(A533,'2018-19 TITLE IV-A'!$1:$1048576,2,0)</f>
        <v>65125</v>
      </c>
      <c r="M533" s="5"/>
    </row>
    <row r="534" spans="1:13" x14ac:dyDescent="0.3">
      <c r="A534" s="12" t="s">
        <v>120</v>
      </c>
      <c r="B534" s="21">
        <v>21980.907119515006</v>
      </c>
      <c r="C534" s="21">
        <v>24114.344808674465</v>
      </c>
      <c r="D534" s="22">
        <f t="shared" si="52"/>
        <v>-2133.4376891594584</v>
      </c>
      <c r="E534" s="15">
        <f t="shared" si="53"/>
        <v>-8.8471725277479374E-2</v>
      </c>
      <c r="F534" s="37"/>
      <c r="G534" s="21">
        <v>27128.849960220599</v>
      </c>
      <c r="H534" s="22">
        <f t="shared" si="55"/>
        <v>2133.4376891594584</v>
      </c>
      <c r="I534" s="22">
        <f t="shared" si="54"/>
        <v>29262.287649380058</v>
      </c>
      <c r="J534" s="21">
        <f t="shared" si="56"/>
        <v>0</v>
      </c>
      <c r="K534" s="34"/>
      <c r="L534" s="46">
        <f>VLOOKUP(A534,'2018-19 TITLE IV-A'!$1:$1048576,2,0)</f>
        <v>12690</v>
      </c>
      <c r="M534" s="5"/>
    </row>
    <row r="535" spans="1:13" x14ac:dyDescent="0.3">
      <c r="A535" s="12" t="s">
        <v>965</v>
      </c>
      <c r="B535" s="21">
        <v>28448.294920513541</v>
      </c>
      <c r="C535" s="21">
        <v>30628.154922896239</v>
      </c>
      <c r="D535" s="22">
        <f t="shared" si="52"/>
        <v>-2179.8600023826984</v>
      </c>
      <c r="E535" s="15">
        <f t="shared" si="53"/>
        <v>-7.117177015299514E-2</v>
      </c>
      <c r="F535" s="37"/>
      <c r="G535" s="21">
        <v>19277.37038237771</v>
      </c>
      <c r="H535" s="22">
        <f t="shared" si="55"/>
        <v>2179.8600023826984</v>
      </c>
      <c r="I535" s="22">
        <f t="shared" si="54"/>
        <v>21457.230384760409</v>
      </c>
      <c r="J535" s="21">
        <f t="shared" si="56"/>
        <v>0</v>
      </c>
      <c r="K535" s="34"/>
      <c r="L535" s="46">
        <f>VLOOKUP(A535,'2018-19 TITLE IV-A'!$1:$1048576,2,0)</f>
        <v>10000</v>
      </c>
      <c r="M535" s="5"/>
    </row>
    <row r="536" spans="1:13" x14ac:dyDescent="0.3">
      <c r="A536" s="12" t="s">
        <v>794</v>
      </c>
      <c r="B536" s="21">
        <v>70621.911487289894</v>
      </c>
      <c r="C536" s="21">
        <v>77936.01059941831</v>
      </c>
      <c r="D536" s="22">
        <f t="shared" si="52"/>
        <v>-7314.0991121284169</v>
      </c>
      <c r="E536" s="15">
        <f t="shared" si="53"/>
        <v>-9.384749175476792E-2</v>
      </c>
      <c r="F536" s="37"/>
      <c r="G536" s="21">
        <v>68637.14800470011</v>
      </c>
      <c r="H536" s="22">
        <f t="shared" si="55"/>
        <v>7314.0991121284169</v>
      </c>
      <c r="I536" s="22">
        <f t="shared" si="54"/>
        <v>75951.247116828526</v>
      </c>
      <c r="J536" s="21">
        <f t="shared" si="56"/>
        <v>0</v>
      </c>
      <c r="K536" s="34"/>
      <c r="L536" s="46">
        <f>VLOOKUP(A536,'2018-19 TITLE IV-A'!$1:$1048576,2,0)</f>
        <v>39591</v>
      </c>
      <c r="M536" s="5"/>
    </row>
    <row r="537" spans="1:13" x14ac:dyDescent="0.3">
      <c r="A537" s="12" t="s">
        <v>795</v>
      </c>
      <c r="B537" s="21">
        <v>21305.632469281187</v>
      </c>
      <c r="C537" s="21">
        <v>23177.468765440288</v>
      </c>
      <c r="D537" s="22">
        <f t="shared" si="52"/>
        <v>-1871.836296159101</v>
      </c>
      <c r="E537" s="15">
        <f t="shared" si="53"/>
        <v>-8.0761031979047604E-2</v>
      </c>
      <c r="F537" s="37"/>
      <c r="G537" s="21">
        <v>20222.237810716204</v>
      </c>
      <c r="H537" s="22">
        <f t="shared" si="55"/>
        <v>1871.836296159101</v>
      </c>
      <c r="I537" s="22">
        <f t="shared" si="54"/>
        <v>22094.074106875305</v>
      </c>
      <c r="J537" s="21">
        <f t="shared" si="56"/>
        <v>0</v>
      </c>
      <c r="K537" s="34"/>
      <c r="L537" s="46">
        <f>VLOOKUP(A537,'2018-19 TITLE IV-A'!$1:$1048576,2,0)</f>
        <v>10000</v>
      </c>
      <c r="M537" s="5"/>
    </row>
    <row r="538" spans="1:13" x14ac:dyDescent="0.3">
      <c r="A538" s="12" t="s">
        <v>796</v>
      </c>
      <c r="B538" s="21">
        <v>84725.646703386534</v>
      </c>
      <c r="C538" s="21">
        <v>93554.193861530744</v>
      </c>
      <c r="D538" s="22">
        <f t="shared" si="52"/>
        <v>-8828.5471581442107</v>
      </c>
      <c r="E538" s="15">
        <f t="shared" si="53"/>
        <v>-9.4368267137348361E-2</v>
      </c>
      <c r="F538" s="37"/>
      <c r="G538" s="21">
        <v>95510.498341255894</v>
      </c>
      <c r="H538" s="22">
        <f t="shared" si="55"/>
        <v>8828.5471581442107</v>
      </c>
      <c r="I538" s="22">
        <f t="shared" si="54"/>
        <v>104339.0454994001</v>
      </c>
      <c r="J538" s="21">
        <f t="shared" si="56"/>
        <v>0</v>
      </c>
      <c r="K538" s="34"/>
      <c r="L538" s="46">
        <f>VLOOKUP(A538,'2018-19 TITLE IV-A'!$1:$1048576,2,0)</f>
        <v>45496</v>
      </c>
      <c r="M538" s="5"/>
    </row>
    <row r="539" spans="1:13" x14ac:dyDescent="0.3">
      <c r="A539" s="12" t="s">
        <v>797</v>
      </c>
      <c r="B539" s="21">
        <v>37414.370172031668</v>
      </c>
      <c r="C539" s="21">
        <v>40896.966473505105</v>
      </c>
      <c r="D539" s="22">
        <f t="shared" si="52"/>
        <v>-3482.5963014734371</v>
      </c>
      <c r="E539" s="15">
        <f t="shared" si="53"/>
        <v>-8.5155369744345677E-2</v>
      </c>
      <c r="F539" s="37"/>
      <c r="G539" s="21">
        <v>35096.178876517915</v>
      </c>
      <c r="H539" s="22">
        <f t="shared" si="55"/>
        <v>3482.5963014734371</v>
      </c>
      <c r="I539" s="22">
        <f t="shared" si="54"/>
        <v>38578.775177991352</v>
      </c>
      <c r="J539" s="21">
        <f t="shared" si="56"/>
        <v>0</v>
      </c>
      <c r="K539" s="34"/>
      <c r="L539" s="46">
        <f>VLOOKUP(A539,'2018-19 TITLE IV-A'!$1:$1048576,2,0)</f>
        <v>17621</v>
      </c>
      <c r="M539" s="5"/>
    </row>
    <row r="540" spans="1:13" x14ac:dyDescent="0.3">
      <c r="A540" s="12" t="s">
        <v>798</v>
      </c>
      <c r="B540" s="21">
        <v>62428.420720595881</v>
      </c>
      <c r="C540" s="21">
        <v>68137.152946607064</v>
      </c>
      <c r="D540" s="22">
        <f t="shared" si="52"/>
        <v>-5708.7322260111832</v>
      </c>
      <c r="E540" s="15">
        <f t="shared" si="53"/>
        <v>-8.3782958035898636E-2</v>
      </c>
      <c r="F540" s="37"/>
      <c r="G540" s="21">
        <v>61647.337925494707</v>
      </c>
      <c r="H540" s="22">
        <f t="shared" si="55"/>
        <v>5708.7322260111832</v>
      </c>
      <c r="I540" s="22">
        <f t="shared" si="54"/>
        <v>67356.07015150589</v>
      </c>
      <c r="J540" s="21">
        <f t="shared" si="56"/>
        <v>0</v>
      </c>
      <c r="K540" s="34"/>
      <c r="L540" s="46">
        <f>VLOOKUP(A540,'2018-19 TITLE IV-A'!$1:$1048576,2,0)</f>
        <v>25957</v>
      </c>
      <c r="M540" s="5"/>
    </row>
    <row r="541" spans="1:13" x14ac:dyDescent="0.3">
      <c r="A541" s="12" t="s">
        <v>799</v>
      </c>
      <c r="B541" s="21">
        <v>64399.407837809398</v>
      </c>
      <c r="C541" s="21">
        <v>70511.674725030593</v>
      </c>
      <c r="D541" s="22">
        <f t="shared" si="52"/>
        <v>-6112.2668872211943</v>
      </c>
      <c r="E541" s="15">
        <f t="shared" si="53"/>
        <v>-8.6684466239906666E-2</v>
      </c>
      <c r="F541" s="37"/>
      <c r="G541" s="21">
        <v>78189.754573471117</v>
      </c>
      <c r="H541" s="22">
        <f t="shared" si="55"/>
        <v>6112.2668872211943</v>
      </c>
      <c r="I541" s="22">
        <f t="shared" si="54"/>
        <v>84302.021460692311</v>
      </c>
      <c r="J541" s="21">
        <f t="shared" si="56"/>
        <v>0</v>
      </c>
      <c r="K541" s="34"/>
      <c r="L541" s="46">
        <f>VLOOKUP(A541,'2018-19 TITLE IV-A'!$1:$1048576,2,0)</f>
        <v>31094</v>
      </c>
      <c r="M541" s="5"/>
    </row>
    <row r="542" spans="1:13" x14ac:dyDescent="0.3">
      <c r="A542" s="12" t="s">
        <v>122</v>
      </c>
      <c r="B542" s="21">
        <v>154358.29097360809</v>
      </c>
      <c r="C542" s="21">
        <v>163051.15239136678</v>
      </c>
      <c r="D542" s="22">
        <f t="shared" si="52"/>
        <v>-8692.861417758686</v>
      </c>
      <c r="E542" s="15">
        <f t="shared" si="53"/>
        <v>-5.3313707325989723E-2</v>
      </c>
      <c r="F542" s="37"/>
      <c r="G542" s="21">
        <v>141544.10874476528</v>
      </c>
      <c r="H542" s="22">
        <f t="shared" si="55"/>
        <v>8692.861417758686</v>
      </c>
      <c r="I542" s="22">
        <f t="shared" si="54"/>
        <v>150236.97016252397</v>
      </c>
      <c r="J542" s="21">
        <f t="shared" si="56"/>
        <v>0</v>
      </c>
      <c r="K542" s="34"/>
      <c r="L542" s="46">
        <f>VLOOKUP(A542,'2018-19 TITLE IV-A'!$1:$1048576,2,0)</f>
        <v>41536</v>
      </c>
      <c r="M542" s="5"/>
    </row>
    <row r="543" spans="1:13" x14ac:dyDescent="0.3">
      <c r="A543" s="12" t="s">
        <v>800</v>
      </c>
      <c r="B543" s="21">
        <v>91353.802726705515</v>
      </c>
      <c r="C543" s="21">
        <v>98641.879344801855</v>
      </c>
      <c r="D543" s="22">
        <f t="shared" si="52"/>
        <v>-7288.0766180963401</v>
      </c>
      <c r="E543" s="15">
        <f t="shared" si="53"/>
        <v>-7.3884202800120313E-2</v>
      </c>
      <c r="F543" s="37"/>
      <c r="G543" s="21">
        <v>99040.718808636695</v>
      </c>
      <c r="H543" s="22">
        <f t="shared" si="55"/>
        <v>7288.0766180963401</v>
      </c>
      <c r="I543" s="22">
        <f t="shared" si="54"/>
        <v>106328.79542673304</v>
      </c>
      <c r="J543" s="21">
        <f t="shared" si="56"/>
        <v>0</v>
      </c>
      <c r="K543" s="34"/>
      <c r="L543" s="46">
        <f>VLOOKUP(A543,'2018-19 TITLE IV-A'!$1:$1048576,2,0)</f>
        <v>29048</v>
      </c>
      <c r="M543" s="5"/>
    </row>
    <row r="544" spans="1:13" x14ac:dyDescent="0.3">
      <c r="A544" s="12" t="s">
        <v>123</v>
      </c>
      <c r="B544" s="21">
        <v>36591.346822183834</v>
      </c>
      <c r="C544" s="21">
        <v>39663.39921902139</v>
      </c>
      <c r="D544" s="22">
        <f t="shared" si="52"/>
        <v>-3072.0523968375564</v>
      </c>
      <c r="E544" s="15">
        <f t="shared" si="53"/>
        <v>-7.7453079093742661E-2</v>
      </c>
      <c r="F544" s="37"/>
      <c r="G544" s="21">
        <v>35242.02389454627</v>
      </c>
      <c r="H544" s="22">
        <f t="shared" si="55"/>
        <v>3072.0523968375564</v>
      </c>
      <c r="I544" s="22">
        <f t="shared" si="54"/>
        <v>38314.076291383826</v>
      </c>
      <c r="J544" s="21">
        <f t="shared" si="56"/>
        <v>0</v>
      </c>
      <c r="K544" s="34"/>
      <c r="L544" s="46">
        <f>VLOOKUP(A544,'2018-19 TITLE IV-A'!$1:$1048576,2,0)</f>
        <v>12062</v>
      </c>
      <c r="M544" s="5"/>
    </row>
    <row r="545" spans="1:13" x14ac:dyDescent="0.3">
      <c r="A545" s="12" t="s">
        <v>966</v>
      </c>
      <c r="B545" s="21">
        <v>50146.211475554228</v>
      </c>
      <c r="C545" s="21">
        <v>51711.199487462291</v>
      </c>
      <c r="D545" s="22">
        <f t="shared" si="52"/>
        <v>-1564.9880119080626</v>
      </c>
      <c r="E545" s="15">
        <f t="shared" si="53"/>
        <v>-3.0264005233286095E-2</v>
      </c>
      <c r="F545" s="37"/>
      <c r="G545" s="21">
        <v>49459.537462683904</v>
      </c>
      <c r="H545" s="22">
        <f t="shared" si="55"/>
        <v>1564.9880119080626</v>
      </c>
      <c r="I545" s="22">
        <f t="shared" si="54"/>
        <v>51024.525474591966</v>
      </c>
      <c r="J545" s="21">
        <f t="shared" si="56"/>
        <v>0</v>
      </c>
      <c r="K545" s="34"/>
      <c r="L545" s="46">
        <f>VLOOKUP(A545,'2018-19 TITLE IV-A'!$1:$1048576,2,0)</f>
        <v>10000</v>
      </c>
      <c r="M545" s="5"/>
    </row>
    <row r="546" spans="1:13" x14ac:dyDescent="0.3">
      <c r="A546" s="12" t="s">
        <v>967</v>
      </c>
      <c r="B546" s="21">
        <v>68337.280568614413</v>
      </c>
      <c r="C546" s="21">
        <v>69539.902446604538</v>
      </c>
      <c r="D546" s="22">
        <f t="shared" si="52"/>
        <v>-1202.6218779901246</v>
      </c>
      <c r="E546" s="15">
        <f t="shared" si="53"/>
        <v>-1.7293982816751097E-2</v>
      </c>
      <c r="F546" s="37"/>
      <c r="G546" s="21">
        <v>63320.836067772165</v>
      </c>
      <c r="H546" s="22">
        <f t="shared" si="55"/>
        <v>1202.6218779901246</v>
      </c>
      <c r="I546" s="22">
        <f t="shared" si="54"/>
        <v>64523.457945762289</v>
      </c>
      <c r="J546" s="21">
        <f t="shared" si="56"/>
        <v>0</v>
      </c>
      <c r="K546" s="34"/>
      <c r="L546" s="46">
        <f>VLOOKUP(A546,'2018-19 TITLE IV-A'!$1:$1048576,2,0)</f>
        <v>10000</v>
      </c>
      <c r="M546" s="5"/>
    </row>
    <row r="547" spans="1:13" x14ac:dyDescent="0.3">
      <c r="A547" s="12" t="s">
        <v>801</v>
      </c>
      <c r="B547" s="21">
        <v>45519.838808804489</v>
      </c>
      <c r="C547" s="21">
        <v>48211.269243292641</v>
      </c>
      <c r="D547" s="22">
        <f t="shared" si="52"/>
        <v>-2691.430434488153</v>
      </c>
      <c r="E547" s="15">
        <f t="shared" si="53"/>
        <v>-5.5825753537127598E-2</v>
      </c>
      <c r="F547" s="37"/>
      <c r="G547" s="21">
        <v>48657.28152668188</v>
      </c>
      <c r="H547" s="22">
        <f t="shared" si="55"/>
        <v>2691.430434488153</v>
      </c>
      <c r="I547" s="22">
        <f t="shared" si="54"/>
        <v>51348.711961170033</v>
      </c>
      <c r="J547" s="21">
        <f t="shared" si="56"/>
        <v>0</v>
      </c>
      <c r="K547" s="34"/>
      <c r="L547" s="46">
        <f>VLOOKUP(A547,'2018-19 TITLE IV-A'!$1:$1048576,2,0)</f>
        <v>12613</v>
      </c>
      <c r="M547" s="5"/>
    </row>
    <row r="548" spans="1:13" x14ac:dyDescent="0.3">
      <c r="A548" s="12" t="s">
        <v>802</v>
      </c>
      <c r="B548" s="21">
        <v>601114.43276215228</v>
      </c>
      <c r="C548" s="21">
        <v>663681.9120639821</v>
      </c>
      <c r="D548" s="22">
        <f t="shared" si="52"/>
        <v>-62567.479301829822</v>
      </c>
      <c r="E548" s="15">
        <f t="shared" si="53"/>
        <v>-9.4273292920175278E-2</v>
      </c>
      <c r="F548" s="37"/>
      <c r="G548" s="21">
        <v>642239.25514047383</v>
      </c>
      <c r="H548" s="22">
        <f t="shared" si="55"/>
        <v>62567.479301829822</v>
      </c>
      <c r="I548" s="22">
        <f t="shared" si="54"/>
        <v>704806.73444230366</v>
      </c>
      <c r="J548" s="21">
        <f t="shared" si="56"/>
        <v>0</v>
      </c>
      <c r="K548" s="34"/>
      <c r="L548" s="46">
        <f>VLOOKUP(A548,'2018-19 TITLE IV-A'!$1:$1048576,2,0)</f>
        <v>428921</v>
      </c>
      <c r="M548" s="5"/>
    </row>
    <row r="549" spans="1:13" x14ac:dyDescent="0.3">
      <c r="A549" s="12" t="s">
        <v>803</v>
      </c>
      <c r="B549" s="21">
        <v>10698.595557170658</v>
      </c>
      <c r="C549" s="21">
        <v>11569.412505844964</v>
      </c>
      <c r="D549" s="22">
        <f t="shared" si="52"/>
        <v>-870.81694867430633</v>
      </c>
      <c r="E549" s="15">
        <f t="shared" si="53"/>
        <v>-7.5268899629463704E-2</v>
      </c>
      <c r="F549" s="37"/>
      <c r="G549" s="21">
        <v>13417.568818185233</v>
      </c>
      <c r="H549" s="22">
        <f t="shared" si="55"/>
        <v>870.81694867430633</v>
      </c>
      <c r="I549" s="22">
        <f t="shared" si="54"/>
        <v>14288.385766859539</v>
      </c>
      <c r="J549" s="21">
        <f t="shared" si="56"/>
        <v>0</v>
      </c>
      <c r="K549" s="34"/>
      <c r="L549" s="46">
        <f>VLOOKUP(A549,'2018-19 TITLE IV-A'!$1:$1048576,2,0)</f>
        <v>10000</v>
      </c>
      <c r="M549" s="5"/>
    </row>
    <row r="550" spans="1:13" x14ac:dyDescent="0.3">
      <c r="A550" s="12" t="s">
        <v>804</v>
      </c>
      <c r="B550" s="21">
        <v>20548.948331981628</v>
      </c>
      <c r="C550" s="21">
        <v>21523.451078863167</v>
      </c>
      <c r="D550" s="22">
        <f t="shared" si="52"/>
        <v>-974.50274688153877</v>
      </c>
      <c r="E550" s="15">
        <f t="shared" si="53"/>
        <v>-4.5276324103922905E-2</v>
      </c>
      <c r="F550" s="37"/>
      <c r="G550" s="21">
        <v>20605.053898829115</v>
      </c>
      <c r="H550" s="22">
        <f t="shared" si="55"/>
        <v>974.50274688153877</v>
      </c>
      <c r="I550" s="22">
        <f t="shared" si="54"/>
        <v>21579.556645710654</v>
      </c>
      <c r="J550" s="21">
        <f t="shared" si="56"/>
        <v>0</v>
      </c>
      <c r="K550" s="34"/>
      <c r="L550" s="46">
        <f>VLOOKUP(A550,'2018-19 TITLE IV-A'!$1:$1048576,2,0)</f>
        <v>10000</v>
      </c>
      <c r="M550" s="5"/>
    </row>
    <row r="551" spans="1:13" x14ac:dyDescent="0.3">
      <c r="A551" s="12" t="s">
        <v>805</v>
      </c>
      <c r="B551" s="21">
        <v>37902.293486261187</v>
      </c>
      <c r="C551" s="21">
        <v>41473.149357098395</v>
      </c>
      <c r="D551" s="22">
        <f t="shared" si="52"/>
        <v>-3570.8558708372075</v>
      </c>
      <c r="E551" s="15">
        <f t="shared" si="53"/>
        <v>-8.6100427051991724E-2</v>
      </c>
      <c r="F551" s="37"/>
      <c r="G551" s="21">
        <v>34793.888409236133</v>
      </c>
      <c r="H551" s="22">
        <f t="shared" ref="H551:H582" si="57">-D551</f>
        <v>3570.8558708372075</v>
      </c>
      <c r="I551" s="22">
        <f t="shared" si="54"/>
        <v>38364.744280073341</v>
      </c>
      <c r="J551" s="21">
        <f t="shared" ref="J551:J582" si="58">D551+H551</f>
        <v>0</v>
      </c>
      <c r="K551" s="34"/>
      <c r="L551" s="46">
        <f>VLOOKUP(A551,'2018-19 TITLE IV-A'!$1:$1048576,2,0)</f>
        <v>16633</v>
      </c>
      <c r="M551" s="5"/>
    </row>
    <row r="552" spans="1:13" x14ac:dyDescent="0.3">
      <c r="A552" s="12" t="s">
        <v>806</v>
      </c>
      <c r="B552" s="21">
        <v>9520.3377782959233</v>
      </c>
      <c r="C552" s="21">
        <v>10424.544002108751</v>
      </c>
      <c r="D552" s="22">
        <f t="shared" si="52"/>
        <v>-904.20622381282737</v>
      </c>
      <c r="E552" s="15">
        <f t="shared" si="53"/>
        <v>-8.6738203956922999E-2</v>
      </c>
      <c r="F552" s="37"/>
      <c r="G552" s="21">
        <v>8893.1622191072001</v>
      </c>
      <c r="H552" s="22">
        <f t="shared" si="57"/>
        <v>904.20622381282737</v>
      </c>
      <c r="I552" s="22">
        <f t="shared" si="54"/>
        <v>9797.3684429200275</v>
      </c>
      <c r="J552" s="21">
        <f t="shared" si="58"/>
        <v>0</v>
      </c>
      <c r="K552" s="34"/>
      <c r="L552" s="46">
        <f>VLOOKUP(A552,'2018-19 TITLE IV-A'!$1:$1048576,2,0)</f>
        <v>10000</v>
      </c>
      <c r="M552" s="5"/>
    </row>
    <row r="553" spans="1:13" x14ac:dyDescent="0.3">
      <c r="A553" s="12" t="s">
        <v>807</v>
      </c>
      <c r="B553" s="21">
        <v>40403.164230853814</v>
      </c>
      <c r="C553" s="21">
        <v>42805.723542990519</v>
      </c>
      <c r="D553" s="22">
        <f t="shared" si="52"/>
        <v>-2402.5593121367056</v>
      </c>
      <c r="E553" s="15">
        <f t="shared" si="53"/>
        <v>-5.6127057628725163E-2</v>
      </c>
      <c r="F553" s="37"/>
      <c r="G553" s="21">
        <v>38619.337916312128</v>
      </c>
      <c r="H553" s="22">
        <f t="shared" si="57"/>
        <v>2402.5593121367056</v>
      </c>
      <c r="I553" s="22">
        <f t="shared" si="54"/>
        <v>41021.897228448834</v>
      </c>
      <c r="J553" s="21">
        <f t="shared" si="58"/>
        <v>0</v>
      </c>
      <c r="K553" s="34"/>
      <c r="L553" s="46">
        <f>VLOOKUP(A553,'2018-19 TITLE IV-A'!$1:$1048576,2,0)</f>
        <v>10593</v>
      </c>
      <c r="M553" s="5"/>
    </row>
    <row r="554" spans="1:13" x14ac:dyDescent="0.3">
      <c r="A554" s="12" t="s">
        <v>808</v>
      </c>
      <c r="B554" s="21">
        <v>16110.429229082882</v>
      </c>
      <c r="C554" s="21">
        <v>17593.533475215929</v>
      </c>
      <c r="D554" s="22">
        <f t="shared" si="52"/>
        <v>-1483.1042461330471</v>
      </c>
      <c r="E554" s="15">
        <f t="shared" si="53"/>
        <v>-8.4298259256578634E-2</v>
      </c>
      <c r="F554" s="37"/>
      <c r="G554" s="21">
        <v>16238.465015721471</v>
      </c>
      <c r="H554" s="22">
        <f t="shared" si="57"/>
        <v>1483.1042461330471</v>
      </c>
      <c r="I554" s="22">
        <f t="shared" si="54"/>
        <v>17721.569261854518</v>
      </c>
      <c r="J554" s="21">
        <f t="shared" si="58"/>
        <v>0</v>
      </c>
      <c r="K554" s="34"/>
      <c r="L554" s="46">
        <f>VLOOKUP(A554,'2018-19 TITLE IV-A'!$1:$1048576,2,0)</f>
        <v>10000</v>
      </c>
      <c r="M554" s="5"/>
    </row>
    <row r="555" spans="1:13" x14ac:dyDescent="0.3">
      <c r="A555" s="12" t="s">
        <v>124</v>
      </c>
      <c r="B555" s="21">
        <v>65014.92453803221</v>
      </c>
      <c r="C555" s="21">
        <v>69119.066944456106</v>
      </c>
      <c r="D555" s="22">
        <f t="shared" si="52"/>
        <v>-4104.1424064238963</v>
      </c>
      <c r="E555" s="15">
        <f t="shared" si="53"/>
        <v>-5.9377861823886824E-2</v>
      </c>
      <c r="F555" s="37"/>
      <c r="G555" s="21">
        <v>63117.616354592188</v>
      </c>
      <c r="H555" s="22">
        <f t="shared" si="57"/>
        <v>4104.1424064238963</v>
      </c>
      <c r="I555" s="22">
        <f t="shared" si="54"/>
        <v>67221.758761016084</v>
      </c>
      <c r="J555" s="21">
        <f t="shared" si="58"/>
        <v>0</v>
      </c>
      <c r="K555" s="34"/>
      <c r="L555" s="46">
        <f>VLOOKUP(A555,'2018-19 TITLE IV-A'!$1:$1048576,2,0)</f>
        <v>19041</v>
      </c>
      <c r="M555" s="5"/>
    </row>
    <row r="556" spans="1:13" x14ac:dyDescent="0.3">
      <c r="A556" s="12" t="s">
        <v>968</v>
      </c>
      <c r="B556" s="21">
        <v>42854.447103641942</v>
      </c>
      <c r="C556" s="21">
        <v>44064.593505035911</v>
      </c>
      <c r="D556" s="22">
        <f t="shared" si="52"/>
        <v>-1210.1464013939694</v>
      </c>
      <c r="E556" s="15">
        <f t="shared" si="53"/>
        <v>-2.7463010665369381E-2</v>
      </c>
      <c r="F556" s="37"/>
      <c r="G556" s="21">
        <v>40072.24338485417</v>
      </c>
      <c r="H556" s="22">
        <f t="shared" si="57"/>
        <v>1210.1464013939694</v>
      </c>
      <c r="I556" s="22">
        <f t="shared" si="54"/>
        <v>41282.389786248139</v>
      </c>
      <c r="J556" s="21">
        <f t="shared" si="58"/>
        <v>0</v>
      </c>
      <c r="K556" s="34"/>
      <c r="L556" s="46">
        <f>VLOOKUP(A556,'2018-19 TITLE IV-A'!$1:$1048576,2,0)</f>
        <v>10000</v>
      </c>
      <c r="M556" s="5"/>
    </row>
    <row r="557" spans="1:13" x14ac:dyDescent="0.3">
      <c r="A557" s="12" t="s">
        <v>809</v>
      </c>
      <c r="B557" s="21">
        <v>48943.093489646242</v>
      </c>
      <c r="C557" s="21">
        <v>53170.896455868467</v>
      </c>
      <c r="D557" s="22">
        <f t="shared" si="52"/>
        <v>-4227.8029662222252</v>
      </c>
      <c r="E557" s="15">
        <f t="shared" si="53"/>
        <v>-7.9513479140440602E-2</v>
      </c>
      <c r="F557" s="37"/>
      <c r="G557" s="21">
        <v>57874.223973777189</v>
      </c>
      <c r="H557" s="22">
        <f t="shared" si="57"/>
        <v>4227.8029662222252</v>
      </c>
      <c r="I557" s="22">
        <f t="shared" si="54"/>
        <v>62102.026939999414</v>
      </c>
      <c r="J557" s="21">
        <f t="shared" si="58"/>
        <v>0</v>
      </c>
      <c r="K557" s="34"/>
      <c r="L557" s="46">
        <f>VLOOKUP(A557,'2018-19 TITLE IV-A'!$1:$1048576,2,0)</f>
        <v>19308</v>
      </c>
      <c r="M557" s="5"/>
    </row>
    <row r="558" spans="1:13" x14ac:dyDescent="0.3">
      <c r="A558" s="12" t="s">
        <v>463</v>
      </c>
      <c r="B558" s="21">
        <v>206272.23788284694</v>
      </c>
      <c r="C558" s="21">
        <v>217960.24428639124</v>
      </c>
      <c r="D558" s="22">
        <f t="shared" si="52"/>
        <v>-11688.006403544307</v>
      </c>
      <c r="E558" s="15">
        <f t="shared" si="53"/>
        <v>-5.3624487538134313E-2</v>
      </c>
      <c r="F558" s="37"/>
      <c r="G558" s="21">
        <v>204607.94505271802</v>
      </c>
      <c r="H558" s="22">
        <f t="shared" si="57"/>
        <v>11688.006403544307</v>
      </c>
      <c r="I558" s="22">
        <f t="shared" si="54"/>
        <v>216295.95145626232</v>
      </c>
      <c r="J558" s="21">
        <f t="shared" si="58"/>
        <v>0</v>
      </c>
      <c r="K558" s="34"/>
      <c r="L558" s="46">
        <f>VLOOKUP(A558,'2018-19 TITLE IV-A'!$1:$1048576,2,0)</f>
        <v>54024</v>
      </c>
      <c r="M558" s="5"/>
    </row>
    <row r="559" spans="1:13" x14ac:dyDescent="0.3">
      <c r="A559" s="12" t="s">
        <v>125</v>
      </c>
      <c r="B559" s="21">
        <v>21618.732202472231</v>
      </c>
      <c r="C559" s="21">
        <v>23966.605664838582</v>
      </c>
      <c r="D559" s="22">
        <f t="shared" si="52"/>
        <v>-2347.8734623663513</v>
      </c>
      <c r="E559" s="15">
        <f t="shared" si="53"/>
        <v>-9.7964371559336683E-2</v>
      </c>
      <c r="F559" s="37"/>
      <c r="G559" s="21">
        <v>20305.580189545319</v>
      </c>
      <c r="H559" s="22">
        <f t="shared" si="57"/>
        <v>2347.8734623663513</v>
      </c>
      <c r="I559" s="22">
        <f t="shared" si="54"/>
        <v>22653.45365191167</v>
      </c>
      <c r="J559" s="21">
        <f t="shared" si="58"/>
        <v>0</v>
      </c>
      <c r="K559" s="34"/>
      <c r="L559" s="46">
        <f>VLOOKUP(A559,'2018-19 TITLE IV-A'!$1:$1048576,2,0)</f>
        <v>13160</v>
      </c>
      <c r="M559" s="5"/>
    </row>
    <row r="560" spans="1:13" x14ac:dyDescent="0.3">
      <c r="A560" s="12" t="s">
        <v>126</v>
      </c>
      <c r="B560" s="21">
        <v>3702.830812333083</v>
      </c>
      <c r="C560" s="21">
        <v>3725.5084267991842</v>
      </c>
      <c r="D560" s="22">
        <f t="shared" si="52"/>
        <v>-22.677614466101204</v>
      </c>
      <c r="E560" s="15">
        <f t="shared" si="53"/>
        <v>-6.0871193587891392E-3</v>
      </c>
      <c r="F560" s="37"/>
      <c r="G560" s="21">
        <v>3726.9009046129572</v>
      </c>
      <c r="H560" s="22">
        <f t="shared" si="57"/>
        <v>22.677614466101204</v>
      </c>
      <c r="I560" s="22">
        <f t="shared" si="54"/>
        <v>3749.5785190790584</v>
      </c>
      <c r="J560" s="21">
        <f t="shared" si="58"/>
        <v>0</v>
      </c>
      <c r="K560" s="34"/>
      <c r="L560" s="46">
        <v>0</v>
      </c>
      <c r="M560" s="5"/>
    </row>
    <row r="561" spans="1:13" x14ac:dyDescent="0.3">
      <c r="A561" s="12" t="s">
        <v>810</v>
      </c>
      <c r="B561" s="21">
        <v>181620.51571379966</v>
      </c>
      <c r="C561" s="21">
        <v>188596.52678604884</v>
      </c>
      <c r="D561" s="22">
        <f t="shared" si="52"/>
        <v>-6976.0110722491809</v>
      </c>
      <c r="E561" s="15">
        <f t="shared" si="53"/>
        <v>-3.6989074990564585E-2</v>
      </c>
      <c r="F561" s="37"/>
      <c r="G561" s="21">
        <v>169221.64850086209</v>
      </c>
      <c r="H561" s="22">
        <f t="shared" si="57"/>
        <v>6976.0110722491809</v>
      </c>
      <c r="I561" s="22">
        <f t="shared" si="54"/>
        <v>176197.65957311128</v>
      </c>
      <c r="J561" s="21">
        <f t="shared" si="58"/>
        <v>0</v>
      </c>
      <c r="K561" s="34"/>
      <c r="L561" s="46">
        <f>VLOOKUP(A561,'2018-19 TITLE IV-A'!$1:$1048576,2,0)</f>
        <v>25782</v>
      </c>
      <c r="M561" s="5"/>
    </row>
    <row r="562" spans="1:13" x14ac:dyDescent="0.3">
      <c r="A562" s="12" t="s">
        <v>127</v>
      </c>
      <c r="B562" s="21">
        <v>51273.549081770681</v>
      </c>
      <c r="C562" s="21">
        <v>55894.700150686091</v>
      </c>
      <c r="D562" s="22">
        <f t="shared" si="52"/>
        <v>-4621.1510689154093</v>
      </c>
      <c r="E562" s="15">
        <f t="shared" si="53"/>
        <v>-8.2676015014970683E-2</v>
      </c>
      <c r="F562" s="37"/>
      <c r="G562" s="21">
        <v>52296.306484620916</v>
      </c>
      <c r="H562" s="22">
        <f t="shared" si="57"/>
        <v>4621.1510689154093</v>
      </c>
      <c r="I562" s="22">
        <f t="shared" si="54"/>
        <v>56917.457553536326</v>
      </c>
      <c r="J562" s="21">
        <f t="shared" si="58"/>
        <v>0</v>
      </c>
      <c r="K562" s="34"/>
      <c r="L562" s="46">
        <f>VLOOKUP(A562,'2018-19 TITLE IV-A'!$1:$1048576,2,0)</f>
        <v>21485</v>
      </c>
      <c r="M562" s="5"/>
    </row>
    <row r="563" spans="1:13" x14ac:dyDescent="0.3">
      <c r="A563" s="12" t="s">
        <v>811</v>
      </c>
      <c r="B563" s="21">
        <v>30034.430207724046</v>
      </c>
      <c r="C563" s="21">
        <v>33037.075779131315</v>
      </c>
      <c r="D563" s="22">
        <f t="shared" si="52"/>
        <v>-3002.645571407269</v>
      </c>
      <c r="E563" s="15">
        <f t="shared" si="53"/>
        <v>-9.0887147260895418E-2</v>
      </c>
      <c r="F563" s="37"/>
      <c r="G563" s="21">
        <v>29381.716758405437</v>
      </c>
      <c r="H563" s="22">
        <f t="shared" si="57"/>
        <v>3002.645571407269</v>
      </c>
      <c r="I563" s="22">
        <f t="shared" si="54"/>
        <v>32384.362329812706</v>
      </c>
      <c r="J563" s="21">
        <f t="shared" si="58"/>
        <v>0</v>
      </c>
      <c r="K563" s="34"/>
      <c r="L563" s="46">
        <f>VLOOKUP(A563,'2018-19 TITLE IV-A'!$1:$1048576,2,0)</f>
        <v>17411</v>
      </c>
      <c r="M563" s="5"/>
    </row>
    <row r="564" spans="1:13" x14ac:dyDescent="0.3">
      <c r="A564" s="12" t="s">
        <v>812</v>
      </c>
      <c r="B564" s="21">
        <v>66385.956997280984</v>
      </c>
      <c r="C564" s="21">
        <v>71727.32556124439</v>
      </c>
      <c r="D564" s="22">
        <f t="shared" si="52"/>
        <v>-5341.3685639634059</v>
      </c>
      <c r="E564" s="15">
        <f t="shared" si="53"/>
        <v>-7.4467694454921185E-2</v>
      </c>
      <c r="F564" s="37"/>
      <c r="G564" s="21">
        <v>62579.582634814717</v>
      </c>
      <c r="H564" s="22">
        <f t="shared" si="57"/>
        <v>5341.3685639634059</v>
      </c>
      <c r="I564" s="22">
        <f t="shared" si="54"/>
        <v>67920.951198778115</v>
      </c>
      <c r="J564" s="21">
        <f t="shared" si="58"/>
        <v>0</v>
      </c>
      <c r="K564" s="34"/>
      <c r="L564" s="46">
        <f>VLOOKUP(A564,'2018-19 TITLE IV-A'!$1:$1048576,2,0)</f>
        <v>25124</v>
      </c>
      <c r="M564" s="5"/>
    </row>
    <row r="565" spans="1:13" x14ac:dyDescent="0.3">
      <c r="A565" s="12" t="s">
        <v>128</v>
      </c>
      <c r="B565" s="21">
        <v>42431.007553048097</v>
      </c>
      <c r="C565" s="21">
        <v>43959.412094746775</v>
      </c>
      <c r="D565" s="22">
        <f t="shared" si="52"/>
        <v>-1528.4045416986773</v>
      </c>
      <c r="E565" s="15">
        <f t="shared" si="53"/>
        <v>-3.4768539178924196E-2</v>
      </c>
      <c r="F565" s="37"/>
      <c r="G565" s="21">
        <v>41016.60524124431</v>
      </c>
      <c r="H565" s="22">
        <f t="shared" si="57"/>
        <v>1528.4045416986773</v>
      </c>
      <c r="I565" s="22">
        <f t="shared" si="54"/>
        <v>42545.009782942987</v>
      </c>
      <c r="J565" s="21">
        <f t="shared" si="58"/>
        <v>0</v>
      </c>
      <c r="K565" s="34"/>
      <c r="L565" s="46">
        <f>VLOOKUP(A565,'2018-19 TITLE IV-A'!$1:$1048576,2,0)</f>
        <v>10000</v>
      </c>
      <c r="M565" s="5"/>
    </row>
    <row r="566" spans="1:13" x14ac:dyDescent="0.3">
      <c r="A566" s="12" t="s">
        <v>813</v>
      </c>
      <c r="B566" s="21">
        <v>47371.351866420227</v>
      </c>
      <c r="C566" s="21">
        <v>51949.953368209302</v>
      </c>
      <c r="D566" s="22">
        <f t="shared" si="52"/>
        <v>-4578.601501789075</v>
      </c>
      <c r="E566" s="15">
        <f t="shared" si="53"/>
        <v>-8.8134852967759247E-2</v>
      </c>
      <c r="F566" s="37"/>
      <c r="G566" s="21">
        <v>53268.208385407263</v>
      </c>
      <c r="H566" s="22">
        <f t="shared" si="57"/>
        <v>4578.601501789075</v>
      </c>
      <c r="I566" s="22">
        <f t="shared" si="54"/>
        <v>57846.809887196338</v>
      </c>
      <c r="J566" s="21">
        <f t="shared" si="58"/>
        <v>0</v>
      </c>
      <c r="K566" s="34"/>
      <c r="L566" s="46">
        <f>VLOOKUP(A566,'2018-19 TITLE IV-A'!$1:$1048576,2,0)</f>
        <v>21752</v>
      </c>
      <c r="M566" s="5"/>
    </row>
    <row r="567" spans="1:13" x14ac:dyDescent="0.3">
      <c r="A567" s="12" t="s">
        <v>814</v>
      </c>
      <c r="B567" s="21">
        <v>39846.369644630438</v>
      </c>
      <c r="C567" s="21">
        <v>43591.82869002776</v>
      </c>
      <c r="D567" s="22">
        <f t="shared" si="52"/>
        <v>-3745.4590453973215</v>
      </c>
      <c r="E567" s="15">
        <f t="shared" si="53"/>
        <v>-8.5921126916479795E-2</v>
      </c>
      <c r="F567" s="37"/>
      <c r="G567" s="21">
        <v>42194.704642027114</v>
      </c>
      <c r="H567" s="22">
        <f t="shared" si="57"/>
        <v>3745.4590453973215</v>
      </c>
      <c r="I567" s="22">
        <f t="shared" si="54"/>
        <v>45940.163687424436</v>
      </c>
      <c r="J567" s="21">
        <f t="shared" si="58"/>
        <v>0</v>
      </c>
      <c r="K567" s="34"/>
      <c r="L567" s="46">
        <f>VLOOKUP(A567,'2018-19 TITLE IV-A'!$1:$1048576,2,0)</f>
        <v>28433</v>
      </c>
      <c r="M567" s="5"/>
    </row>
    <row r="568" spans="1:13" x14ac:dyDescent="0.3">
      <c r="A568" s="12" t="s">
        <v>815</v>
      </c>
      <c r="B568" s="21">
        <v>31690.615605308056</v>
      </c>
      <c r="C568" s="21">
        <v>33242.642392477821</v>
      </c>
      <c r="D568" s="22">
        <f t="shared" si="52"/>
        <v>-1552.0267871697652</v>
      </c>
      <c r="E568" s="15">
        <f t="shared" si="53"/>
        <v>-4.6687828507909424E-2</v>
      </c>
      <c r="F568" s="37"/>
      <c r="G568" s="21">
        <v>30797.709568915066</v>
      </c>
      <c r="H568" s="22">
        <f t="shared" si="57"/>
        <v>1552.0267871697652</v>
      </c>
      <c r="I568" s="22">
        <f t="shared" si="54"/>
        <v>32349.736356084832</v>
      </c>
      <c r="J568" s="21">
        <f t="shared" si="58"/>
        <v>0</v>
      </c>
      <c r="K568" s="34"/>
      <c r="L568" s="46">
        <f>VLOOKUP(A568,'2018-19 TITLE IV-A'!$1:$1048576,2,0)</f>
        <v>10000</v>
      </c>
      <c r="M568" s="5"/>
    </row>
    <row r="569" spans="1:13" x14ac:dyDescent="0.3">
      <c r="A569" s="12" t="s">
        <v>816</v>
      </c>
      <c r="B569" s="21">
        <v>164090.1427641965</v>
      </c>
      <c r="C569" s="21">
        <v>168270.64477705836</v>
      </c>
      <c r="D569" s="22">
        <f t="shared" si="52"/>
        <v>-4180.5020128618635</v>
      </c>
      <c r="E569" s="15">
        <f t="shared" si="53"/>
        <v>-2.4843917478301725E-2</v>
      </c>
      <c r="F569" s="37"/>
      <c r="G569" s="21">
        <v>168185.58279590335</v>
      </c>
      <c r="H569" s="22">
        <f t="shared" si="57"/>
        <v>4180.5020128618635</v>
      </c>
      <c r="I569" s="22">
        <f t="shared" si="54"/>
        <v>172366.08480876521</v>
      </c>
      <c r="J569" s="21">
        <f t="shared" si="58"/>
        <v>0</v>
      </c>
      <c r="K569" s="34"/>
      <c r="L569" s="46">
        <f>VLOOKUP(A569,'2018-19 TITLE IV-A'!$1:$1048576,2,0)</f>
        <v>21158</v>
      </c>
      <c r="M569" s="5"/>
    </row>
    <row r="570" spans="1:13" x14ac:dyDescent="0.3">
      <c r="A570" s="12" t="s">
        <v>817</v>
      </c>
      <c r="B570" s="21">
        <v>47064.516010712097</v>
      </c>
      <c r="C570" s="21">
        <v>51447.640056533943</v>
      </c>
      <c r="D570" s="22">
        <f t="shared" si="52"/>
        <v>-4383.1240458218454</v>
      </c>
      <c r="E570" s="15">
        <f t="shared" si="53"/>
        <v>-8.5195823190439612E-2</v>
      </c>
      <c r="F570" s="37"/>
      <c r="G570" s="21">
        <v>65724.909081415521</v>
      </c>
      <c r="H570" s="22">
        <f t="shared" si="57"/>
        <v>4383.1240458218454</v>
      </c>
      <c r="I570" s="22">
        <f t="shared" si="54"/>
        <v>70108.033127237373</v>
      </c>
      <c r="J570" s="21">
        <f t="shared" si="58"/>
        <v>0</v>
      </c>
      <c r="K570" s="34"/>
      <c r="L570" s="46">
        <f>VLOOKUP(A570,'2018-19 TITLE IV-A'!$1:$1048576,2,0)</f>
        <v>21292</v>
      </c>
      <c r="M570" s="5"/>
    </row>
    <row r="571" spans="1:13" x14ac:dyDescent="0.3">
      <c r="A571" s="12" t="s">
        <v>969</v>
      </c>
      <c r="B571" s="21">
        <v>57353.378610634369</v>
      </c>
      <c r="C571" s="21">
        <v>62644.452115277629</v>
      </c>
      <c r="D571" s="22">
        <f t="shared" si="52"/>
        <v>-5291.0735046432601</v>
      </c>
      <c r="E571" s="15">
        <f t="shared" si="53"/>
        <v>-8.4461964722856608E-2</v>
      </c>
      <c r="F571" s="37"/>
      <c r="G571" s="21">
        <v>59504.559080330626</v>
      </c>
      <c r="H571" s="22">
        <f t="shared" si="57"/>
        <v>5291.0735046432601</v>
      </c>
      <c r="I571" s="22">
        <f t="shared" si="54"/>
        <v>64795.632584973886</v>
      </c>
      <c r="J571" s="21">
        <f t="shared" si="58"/>
        <v>0</v>
      </c>
      <c r="K571" s="34"/>
      <c r="L571" s="46">
        <f>VLOOKUP(A571,'2018-19 TITLE IV-A'!$1:$1048576,2,0)</f>
        <v>26838</v>
      </c>
      <c r="M571" s="5"/>
    </row>
    <row r="572" spans="1:13" x14ac:dyDescent="0.3">
      <c r="A572" s="12" t="s">
        <v>818</v>
      </c>
      <c r="B572" s="21">
        <v>51383.529673694895</v>
      </c>
      <c r="C572" s="21">
        <v>52224.372511091497</v>
      </c>
      <c r="D572" s="22">
        <f t="shared" si="52"/>
        <v>-840.84283739660168</v>
      </c>
      <c r="E572" s="15">
        <f t="shared" si="53"/>
        <v>-1.6100582869004731E-2</v>
      </c>
      <c r="F572" s="37"/>
      <c r="G572" s="21">
        <v>52360.59815823102</v>
      </c>
      <c r="H572" s="22">
        <f t="shared" si="57"/>
        <v>840.84283739660168</v>
      </c>
      <c r="I572" s="22">
        <f t="shared" si="54"/>
        <v>53201.440995627621</v>
      </c>
      <c r="J572" s="21">
        <f t="shared" si="58"/>
        <v>0</v>
      </c>
      <c r="K572" s="34"/>
      <c r="L572" s="46">
        <f>VLOOKUP(A572,'2018-19 TITLE IV-A'!$1:$1048576,2,0)</f>
        <v>10000</v>
      </c>
      <c r="M572" s="5"/>
    </row>
    <row r="573" spans="1:13" x14ac:dyDescent="0.3">
      <c r="A573" s="12" t="s">
        <v>819</v>
      </c>
      <c r="B573" s="21">
        <v>128820.62067514766</v>
      </c>
      <c r="C573" s="21">
        <v>137139.73709851917</v>
      </c>
      <c r="D573" s="22">
        <f t="shared" si="52"/>
        <v>-8319.1164233715099</v>
      </c>
      <c r="E573" s="15">
        <f t="shared" si="53"/>
        <v>-6.0661603991519875E-2</v>
      </c>
      <c r="F573" s="37"/>
      <c r="G573" s="21">
        <v>136064.03419212197</v>
      </c>
      <c r="H573" s="22">
        <f t="shared" si="57"/>
        <v>8319.1164233715099</v>
      </c>
      <c r="I573" s="22">
        <f t="shared" si="54"/>
        <v>144383.15061549348</v>
      </c>
      <c r="J573" s="21">
        <f t="shared" si="58"/>
        <v>0</v>
      </c>
      <c r="K573" s="34"/>
      <c r="L573" s="46">
        <f>VLOOKUP(A573,'2018-19 TITLE IV-A'!$1:$1048576,2,0)</f>
        <v>38147</v>
      </c>
      <c r="M573" s="5"/>
    </row>
    <row r="574" spans="1:13" x14ac:dyDescent="0.3">
      <c r="A574" s="12" t="s">
        <v>820</v>
      </c>
      <c r="B574" s="21">
        <v>172786.85380285405</v>
      </c>
      <c r="C574" s="21">
        <v>188052.48470751621</v>
      </c>
      <c r="D574" s="22">
        <f t="shared" si="52"/>
        <v>-15265.630904662161</v>
      </c>
      <c r="E574" s="15">
        <f t="shared" si="53"/>
        <v>-8.1177501740566038E-2</v>
      </c>
      <c r="F574" s="37"/>
      <c r="G574" s="21">
        <v>179437.2715823162</v>
      </c>
      <c r="H574" s="22">
        <f t="shared" si="57"/>
        <v>15265.630904662161</v>
      </c>
      <c r="I574" s="22">
        <f t="shared" si="54"/>
        <v>194702.90248697836</v>
      </c>
      <c r="J574" s="21">
        <f t="shared" si="58"/>
        <v>0</v>
      </c>
      <c r="K574" s="34"/>
      <c r="L574" s="46">
        <f>VLOOKUP(A574,'2018-19 TITLE IV-A'!$1:$1048576,2,0)</f>
        <v>80250</v>
      </c>
      <c r="M574" s="5"/>
    </row>
    <row r="575" spans="1:13" x14ac:dyDescent="0.3">
      <c r="A575" s="12" t="s">
        <v>129</v>
      </c>
      <c r="B575" s="21">
        <v>77189.981715437461</v>
      </c>
      <c r="C575" s="21">
        <v>82225.187603978149</v>
      </c>
      <c r="D575" s="22">
        <f t="shared" si="52"/>
        <v>-5035.2058885406877</v>
      </c>
      <c r="E575" s="15">
        <f t="shared" si="53"/>
        <v>-6.1236782003974199E-2</v>
      </c>
      <c r="F575" s="37"/>
      <c r="G575" s="21">
        <v>69436.298284447956</v>
      </c>
      <c r="H575" s="22">
        <f t="shared" si="57"/>
        <v>5035.2058885406877</v>
      </c>
      <c r="I575" s="22">
        <f t="shared" si="54"/>
        <v>74471.504172988643</v>
      </c>
      <c r="J575" s="21">
        <f t="shared" si="58"/>
        <v>0</v>
      </c>
      <c r="K575" s="34"/>
      <c r="L575" s="46">
        <f>VLOOKUP(A575,'2018-19 TITLE IV-A'!$1:$1048576,2,0)</f>
        <v>22907</v>
      </c>
      <c r="M575" s="5"/>
    </row>
    <row r="576" spans="1:13" x14ac:dyDescent="0.3">
      <c r="A576" s="12" t="s">
        <v>130</v>
      </c>
      <c r="B576" s="21">
        <v>170335.03732190104</v>
      </c>
      <c r="C576" s="21">
        <v>183066.94776900648</v>
      </c>
      <c r="D576" s="22">
        <f t="shared" si="52"/>
        <v>-12731.910447105445</v>
      </c>
      <c r="E576" s="15">
        <f t="shared" si="53"/>
        <v>-6.9547838112047122E-2</v>
      </c>
      <c r="F576" s="37"/>
      <c r="G576" s="21">
        <v>182180.22566363672</v>
      </c>
      <c r="H576" s="22">
        <f t="shared" si="57"/>
        <v>12731.910447105445</v>
      </c>
      <c r="I576" s="22">
        <f t="shared" si="54"/>
        <v>194912.13611074217</v>
      </c>
      <c r="J576" s="21">
        <f t="shared" si="58"/>
        <v>0</v>
      </c>
      <c r="K576" s="34"/>
      <c r="L576" s="46">
        <f>VLOOKUP(A576,'2018-19 TITLE IV-A'!$1:$1048576,2,0)</f>
        <v>50797</v>
      </c>
      <c r="M576" s="5"/>
    </row>
    <row r="577" spans="1:13" x14ac:dyDescent="0.3">
      <c r="A577" s="12" t="s">
        <v>131</v>
      </c>
      <c r="B577" s="21">
        <v>64229.146147815365</v>
      </c>
      <c r="C577" s="21">
        <v>69631.634062879792</v>
      </c>
      <c r="D577" s="22">
        <f t="shared" si="52"/>
        <v>-5402.4879150644265</v>
      </c>
      <c r="E577" s="15">
        <f t="shared" si="53"/>
        <v>-7.7586688690743477E-2</v>
      </c>
      <c r="F577" s="37"/>
      <c r="G577" s="21">
        <v>72289.356898479658</v>
      </c>
      <c r="H577" s="22">
        <f t="shared" si="57"/>
        <v>5402.4879150644265</v>
      </c>
      <c r="I577" s="22">
        <f t="shared" si="54"/>
        <v>77691.844813544085</v>
      </c>
      <c r="J577" s="21">
        <f t="shared" si="58"/>
        <v>0</v>
      </c>
      <c r="K577" s="34"/>
      <c r="L577" s="46">
        <f>VLOOKUP(A577,'2018-19 TITLE IV-A'!$1:$1048576,2,0)</f>
        <v>30038</v>
      </c>
      <c r="M577" s="5"/>
    </row>
    <row r="578" spans="1:13" x14ac:dyDescent="0.3">
      <c r="A578" s="12" t="s">
        <v>821</v>
      </c>
      <c r="B578" s="21">
        <v>18551.060716029926</v>
      </c>
      <c r="C578" s="21">
        <v>20398.869353473088</v>
      </c>
      <c r="D578" s="22">
        <f t="shared" si="52"/>
        <v>-1847.8086374431623</v>
      </c>
      <c r="E578" s="15">
        <f t="shared" si="53"/>
        <v>-9.0583875283683613E-2</v>
      </c>
      <c r="F578" s="37"/>
      <c r="G578" s="21">
        <v>20451.93077952203</v>
      </c>
      <c r="H578" s="22">
        <f t="shared" si="57"/>
        <v>1847.8086374431623</v>
      </c>
      <c r="I578" s="22">
        <f t="shared" si="54"/>
        <v>22299.739416965193</v>
      </c>
      <c r="J578" s="21">
        <f t="shared" si="58"/>
        <v>0</v>
      </c>
      <c r="K578" s="34"/>
      <c r="L578" s="46">
        <f>VLOOKUP(A578,'2018-19 TITLE IV-A'!$1:$1048576,2,0)</f>
        <v>10000</v>
      </c>
      <c r="M578" s="5"/>
    </row>
    <row r="579" spans="1:13" x14ac:dyDescent="0.3">
      <c r="A579" s="12" t="s">
        <v>822</v>
      </c>
      <c r="B579" s="21">
        <v>50929.653109223887</v>
      </c>
      <c r="C579" s="21">
        <v>55892.329790609874</v>
      </c>
      <c r="D579" s="22">
        <f t="shared" ref="D579:D642" si="59">B579-C579</f>
        <v>-4962.6766813859867</v>
      </c>
      <c r="E579" s="15">
        <f t="shared" ref="E579:E642" si="60">(B579/C579)-1</f>
        <v>-8.878994130281781E-2</v>
      </c>
      <c r="F579" s="37"/>
      <c r="G579" s="21">
        <v>52507.832022666742</v>
      </c>
      <c r="H579" s="22">
        <f t="shared" si="57"/>
        <v>4962.6766813859867</v>
      </c>
      <c r="I579" s="22">
        <f t="shared" ref="I579:I642" si="61">G579+H579</f>
        <v>57470.508704052729</v>
      </c>
      <c r="J579" s="21">
        <f t="shared" si="58"/>
        <v>0</v>
      </c>
      <c r="K579" s="34"/>
      <c r="L579" s="46">
        <f>VLOOKUP(A579,'2018-19 TITLE IV-A'!$1:$1048576,2,0)</f>
        <v>22972</v>
      </c>
      <c r="M579" s="5"/>
    </row>
    <row r="580" spans="1:13" x14ac:dyDescent="0.3">
      <c r="A580" s="12" t="s">
        <v>132</v>
      </c>
      <c r="B580" s="21">
        <v>67845.308051293192</v>
      </c>
      <c r="C580" s="21">
        <v>70771.81622037616</v>
      </c>
      <c r="D580" s="22">
        <f t="shared" si="59"/>
        <v>-2926.5081690829684</v>
      </c>
      <c r="E580" s="15">
        <f t="shared" si="60"/>
        <v>-4.1351322113454381E-2</v>
      </c>
      <c r="F580" s="37"/>
      <c r="G580" s="21">
        <v>77164.77829199539</v>
      </c>
      <c r="H580" s="22">
        <f t="shared" si="57"/>
        <v>2926.5081690829684</v>
      </c>
      <c r="I580" s="22">
        <f t="shared" si="61"/>
        <v>80091.286461078358</v>
      </c>
      <c r="J580" s="21">
        <f t="shared" si="58"/>
        <v>0</v>
      </c>
      <c r="K580" s="34"/>
      <c r="L580" s="46">
        <f>VLOOKUP(A580,'2018-19 TITLE IV-A'!$1:$1048576,2,0)</f>
        <v>20413</v>
      </c>
      <c r="M580" s="5"/>
    </row>
    <row r="581" spans="1:13" x14ac:dyDescent="0.3">
      <c r="A581" s="12" t="s">
        <v>823</v>
      </c>
      <c r="B581" s="21">
        <v>43026.923468027177</v>
      </c>
      <c r="C581" s="21">
        <v>47039.55441227457</v>
      </c>
      <c r="D581" s="22">
        <f t="shared" si="59"/>
        <v>-4012.6309442473939</v>
      </c>
      <c r="E581" s="15">
        <f t="shared" si="60"/>
        <v>-8.5303336614947489E-2</v>
      </c>
      <c r="F581" s="37"/>
      <c r="G581" s="21">
        <v>54852.836016804496</v>
      </c>
      <c r="H581" s="22">
        <f t="shared" si="57"/>
        <v>4012.6309442473939</v>
      </c>
      <c r="I581" s="22">
        <f t="shared" si="61"/>
        <v>58865.46696105189</v>
      </c>
      <c r="J581" s="21">
        <f t="shared" si="58"/>
        <v>0</v>
      </c>
      <c r="K581" s="34"/>
      <c r="L581" s="46">
        <f>VLOOKUP(A581,'2018-19 TITLE IV-A'!$1:$1048576,2,0)</f>
        <v>19931</v>
      </c>
      <c r="M581" s="5"/>
    </row>
    <row r="582" spans="1:13" x14ac:dyDescent="0.3">
      <c r="A582" s="12" t="s">
        <v>970</v>
      </c>
      <c r="B582" s="21">
        <v>38041.235788840655</v>
      </c>
      <c r="C582" s="21">
        <v>40919.07208063452</v>
      </c>
      <c r="D582" s="22">
        <f t="shared" si="59"/>
        <v>-2877.8362917938648</v>
      </c>
      <c r="E582" s="15">
        <f t="shared" si="60"/>
        <v>-7.0329949958856441E-2</v>
      </c>
      <c r="F582" s="37"/>
      <c r="G582" s="21">
        <v>39134.020616408343</v>
      </c>
      <c r="H582" s="22">
        <f t="shared" si="57"/>
        <v>2877.8362917938648</v>
      </c>
      <c r="I582" s="22">
        <f t="shared" si="61"/>
        <v>42011.856908202208</v>
      </c>
      <c r="J582" s="21">
        <f t="shared" si="58"/>
        <v>0</v>
      </c>
      <c r="K582" s="34"/>
      <c r="L582" s="46">
        <f>VLOOKUP(A582,'2018-19 TITLE IV-A'!$1:$1048576,2,0)</f>
        <v>11501</v>
      </c>
      <c r="M582" s="5"/>
    </row>
    <row r="583" spans="1:13" x14ac:dyDescent="0.3">
      <c r="A583" s="12" t="s">
        <v>133</v>
      </c>
      <c r="B583" s="21">
        <v>34664.196387244643</v>
      </c>
      <c r="C583" s="21">
        <v>37790.860056130805</v>
      </c>
      <c r="D583" s="22">
        <f t="shared" si="59"/>
        <v>-3126.6636688861618</v>
      </c>
      <c r="E583" s="15">
        <f t="shared" si="60"/>
        <v>-8.2735975424801822E-2</v>
      </c>
      <c r="F583" s="37"/>
      <c r="G583" s="21">
        <v>39034.749768304799</v>
      </c>
      <c r="H583" s="22">
        <f t="shared" ref="H583:H599" si="62">-D583</f>
        <v>3126.6636688861618</v>
      </c>
      <c r="I583" s="22">
        <f t="shared" si="61"/>
        <v>42161.41343719096</v>
      </c>
      <c r="J583" s="21">
        <f t="shared" ref="J583:J599" si="63">D583+H583</f>
        <v>0</v>
      </c>
      <c r="K583" s="34"/>
      <c r="L583" s="46">
        <f>VLOOKUP(A583,'2018-19 TITLE IV-A'!$1:$1048576,2,0)</f>
        <v>14213</v>
      </c>
      <c r="M583" s="5"/>
    </row>
    <row r="584" spans="1:13" x14ac:dyDescent="0.3">
      <c r="A584" s="12" t="s">
        <v>971</v>
      </c>
      <c r="B584" s="21">
        <v>25815.914129097953</v>
      </c>
      <c r="C584" s="21">
        <v>27789.632890405301</v>
      </c>
      <c r="D584" s="22">
        <f t="shared" si="59"/>
        <v>-1973.7187613073474</v>
      </c>
      <c r="E584" s="15">
        <f t="shared" si="60"/>
        <v>-7.1023563682584556E-2</v>
      </c>
      <c r="F584" s="37"/>
      <c r="G584" s="21">
        <v>24159.725334042327</v>
      </c>
      <c r="H584" s="22">
        <f t="shared" si="62"/>
        <v>1973.7187613073474</v>
      </c>
      <c r="I584" s="22">
        <f t="shared" si="61"/>
        <v>26133.444095349674</v>
      </c>
      <c r="J584" s="21">
        <f t="shared" si="63"/>
        <v>0</v>
      </c>
      <c r="K584" s="34"/>
      <c r="L584" s="46">
        <f>VLOOKUP(A584,'2018-19 TITLE IV-A'!$1:$1048576,2,0)</f>
        <v>10000</v>
      </c>
      <c r="M584" s="5"/>
    </row>
    <row r="585" spans="1:13" x14ac:dyDescent="0.3">
      <c r="A585" s="12" t="s">
        <v>824</v>
      </c>
      <c r="B585" s="21">
        <v>49809.440833815643</v>
      </c>
      <c r="C585" s="21">
        <v>54191.344346475977</v>
      </c>
      <c r="D585" s="22">
        <f t="shared" si="59"/>
        <v>-4381.9035126603339</v>
      </c>
      <c r="E585" s="15">
        <f t="shared" si="60"/>
        <v>-8.0859841465536264E-2</v>
      </c>
      <c r="F585" s="37"/>
      <c r="G585" s="21">
        <v>56262.272971675906</v>
      </c>
      <c r="H585" s="22">
        <f t="shared" si="62"/>
        <v>4381.9035126603339</v>
      </c>
      <c r="I585" s="22">
        <f t="shared" si="61"/>
        <v>60644.17648433624</v>
      </c>
      <c r="J585" s="21">
        <f t="shared" si="63"/>
        <v>0</v>
      </c>
      <c r="K585" s="34"/>
      <c r="L585" s="46">
        <f>VLOOKUP(A585,'2018-19 TITLE IV-A'!$1:$1048576,2,0)</f>
        <v>20732</v>
      </c>
      <c r="M585" s="5"/>
    </row>
    <row r="586" spans="1:13" x14ac:dyDescent="0.3">
      <c r="A586" s="12" t="s">
        <v>972</v>
      </c>
      <c r="B586" s="21">
        <v>34436.729726897305</v>
      </c>
      <c r="C586" s="21">
        <v>36651.062968689439</v>
      </c>
      <c r="D586" s="22">
        <f t="shared" si="59"/>
        <v>-2214.3332417921338</v>
      </c>
      <c r="E586" s="15">
        <f t="shared" si="60"/>
        <v>-6.0416617211997647E-2</v>
      </c>
      <c r="F586" s="37"/>
      <c r="G586" s="21">
        <v>28939.053760272764</v>
      </c>
      <c r="H586" s="22">
        <f t="shared" si="62"/>
        <v>2214.3332417921338</v>
      </c>
      <c r="I586" s="22">
        <f t="shared" si="61"/>
        <v>31153.387002064897</v>
      </c>
      <c r="J586" s="21">
        <f t="shared" si="63"/>
        <v>0</v>
      </c>
      <c r="K586" s="34"/>
      <c r="L586" s="46">
        <f>VLOOKUP(A586,'2018-19 TITLE IV-A'!$1:$1048576,2,0)</f>
        <v>10284</v>
      </c>
      <c r="M586" s="5"/>
    </row>
    <row r="587" spans="1:13" x14ac:dyDescent="0.3">
      <c r="A587" s="12" t="s">
        <v>825</v>
      </c>
      <c r="B587" s="21">
        <v>109064.40168150479</v>
      </c>
      <c r="C587" s="21">
        <v>116845.93929434332</v>
      </c>
      <c r="D587" s="22">
        <f t="shared" si="59"/>
        <v>-7781.5376128385251</v>
      </c>
      <c r="E587" s="15">
        <f t="shared" si="60"/>
        <v>-6.6596560050206532E-2</v>
      </c>
      <c r="F587" s="37"/>
      <c r="G587" s="21">
        <v>102563.0111536623</v>
      </c>
      <c r="H587" s="22">
        <f t="shared" si="62"/>
        <v>7781.5376128385251</v>
      </c>
      <c r="I587" s="22">
        <f t="shared" si="61"/>
        <v>110344.54876650083</v>
      </c>
      <c r="J587" s="21">
        <f t="shared" si="63"/>
        <v>0</v>
      </c>
      <c r="K587" s="34"/>
      <c r="L587" s="46">
        <f>VLOOKUP(A587,'2018-19 TITLE IV-A'!$1:$1048576,2,0)</f>
        <v>32436</v>
      </c>
      <c r="M587" s="5"/>
    </row>
    <row r="588" spans="1:13" x14ac:dyDescent="0.3">
      <c r="A588" s="12" t="s">
        <v>134</v>
      </c>
      <c r="B588" s="21">
        <v>40904.804598534865</v>
      </c>
      <c r="C588" s="21">
        <v>44620.269888299277</v>
      </c>
      <c r="D588" s="22">
        <f t="shared" si="59"/>
        <v>-3715.4652897644119</v>
      </c>
      <c r="E588" s="15">
        <f t="shared" si="60"/>
        <v>-8.3268552589788714E-2</v>
      </c>
      <c r="F588" s="37"/>
      <c r="G588" s="21">
        <v>39895.26367391747</v>
      </c>
      <c r="H588" s="22">
        <f t="shared" si="62"/>
        <v>3715.4652897644119</v>
      </c>
      <c r="I588" s="22">
        <f t="shared" si="61"/>
        <v>43610.728963681882</v>
      </c>
      <c r="J588" s="21">
        <f t="shared" si="63"/>
        <v>0</v>
      </c>
      <c r="K588" s="34"/>
      <c r="L588" s="46">
        <f>VLOOKUP(A588,'2018-19 TITLE IV-A'!$1:$1048576,2,0)</f>
        <v>18527</v>
      </c>
      <c r="M588" s="5"/>
    </row>
    <row r="589" spans="1:13" x14ac:dyDescent="0.3">
      <c r="A589" s="12" t="s">
        <v>973</v>
      </c>
      <c r="B589" s="21">
        <v>32432.578233462689</v>
      </c>
      <c r="C589" s="21">
        <v>35239.657655576426</v>
      </c>
      <c r="D589" s="22">
        <f t="shared" si="59"/>
        <v>-2807.0794221137367</v>
      </c>
      <c r="E589" s="15">
        <f t="shared" si="60"/>
        <v>-7.9656830084713803E-2</v>
      </c>
      <c r="F589" s="37"/>
      <c r="G589" s="21">
        <v>40500.27795586532</v>
      </c>
      <c r="H589" s="22">
        <f t="shared" si="62"/>
        <v>2807.0794221137367</v>
      </c>
      <c r="I589" s="22">
        <f t="shared" si="61"/>
        <v>43307.35737797906</v>
      </c>
      <c r="J589" s="21">
        <f t="shared" si="63"/>
        <v>0</v>
      </c>
      <c r="K589" s="34"/>
      <c r="L589" s="46">
        <f>VLOOKUP(A589,'2018-19 TITLE IV-A'!$1:$1048576,2,0)</f>
        <v>12868</v>
      </c>
      <c r="M589" s="5"/>
    </row>
    <row r="590" spans="1:13" x14ac:dyDescent="0.3">
      <c r="A590" s="12" t="s">
        <v>135</v>
      </c>
      <c r="B590" s="21">
        <v>61992.955642882895</v>
      </c>
      <c r="C590" s="21">
        <v>66667.643841753597</v>
      </c>
      <c r="D590" s="22">
        <f t="shared" si="59"/>
        <v>-4674.6881988707028</v>
      </c>
      <c r="E590" s="15">
        <f t="shared" si="60"/>
        <v>-7.0119295200634757E-2</v>
      </c>
      <c r="F590" s="37"/>
      <c r="G590" s="21">
        <v>57788.931531718699</v>
      </c>
      <c r="H590" s="22">
        <f t="shared" si="62"/>
        <v>4674.6881988707028</v>
      </c>
      <c r="I590" s="22">
        <f t="shared" si="61"/>
        <v>62463.619730589402</v>
      </c>
      <c r="J590" s="21">
        <f t="shared" si="63"/>
        <v>0</v>
      </c>
      <c r="K590" s="34"/>
      <c r="L590" s="46">
        <f>VLOOKUP(A590,'2018-19 TITLE IV-A'!$1:$1048576,2,0)</f>
        <v>19813</v>
      </c>
      <c r="M590" s="5"/>
    </row>
    <row r="591" spans="1:13" x14ac:dyDescent="0.3">
      <c r="A591" s="12" t="s">
        <v>136</v>
      </c>
      <c r="B591" s="21">
        <v>20822.619811468656</v>
      </c>
      <c r="C591" s="21">
        <v>22988.880855849031</v>
      </c>
      <c r="D591" s="22">
        <f t="shared" si="59"/>
        <v>-2166.2610443803751</v>
      </c>
      <c r="E591" s="15">
        <f t="shared" si="60"/>
        <v>-9.423081784467191E-2</v>
      </c>
      <c r="F591" s="37"/>
      <c r="G591" s="21">
        <v>21093.135473861788</v>
      </c>
      <c r="H591" s="22">
        <f t="shared" si="62"/>
        <v>2166.2610443803751</v>
      </c>
      <c r="I591" s="22">
        <f t="shared" si="61"/>
        <v>23259.396518242163</v>
      </c>
      <c r="J591" s="21">
        <f t="shared" si="63"/>
        <v>0</v>
      </c>
      <c r="K591" s="34"/>
      <c r="L591" s="46">
        <f>VLOOKUP(A591,'2018-19 TITLE IV-A'!$1:$1048576,2,0)</f>
        <v>10806</v>
      </c>
      <c r="M591" s="5"/>
    </row>
    <row r="592" spans="1:13" x14ac:dyDescent="0.3">
      <c r="A592" s="12" t="s">
        <v>826</v>
      </c>
      <c r="B592" s="21">
        <v>15441.418456331972</v>
      </c>
      <c r="C592" s="21">
        <v>16943.48101970469</v>
      </c>
      <c r="D592" s="22">
        <f t="shared" si="59"/>
        <v>-1502.0625633727177</v>
      </c>
      <c r="E592" s="15">
        <f t="shared" si="60"/>
        <v>-8.8651355741235838E-2</v>
      </c>
      <c r="F592" s="37"/>
      <c r="G592" s="21">
        <v>15881.455582467544</v>
      </c>
      <c r="H592" s="22">
        <f t="shared" si="62"/>
        <v>1502.0625633727177</v>
      </c>
      <c r="I592" s="22">
        <f t="shared" si="61"/>
        <v>17383.518145840262</v>
      </c>
      <c r="J592" s="21">
        <f t="shared" si="63"/>
        <v>0</v>
      </c>
      <c r="K592" s="34"/>
      <c r="L592" s="46">
        <f>VLOOKUP(A592,'2018-19 TITLE IV-A'!$1:$1048576,2,0)</f>
        <v>10000</v>
      </c>
      <c r="M592" s="5"/>
    </row>
    <row r="593" spans="1:13" x14ac:dyDescent="0.3">
      <c r="A593" s="12" t="s">
        <v>827</v>
      </c>
      <c r="B593" s="21">
        <v>57703.691923138227</v>
      </c>
      <c r="C593" s="21">
        <v>60662.375892000477</v>
      </c>
      <c r="D593" s="22">
        <f t="shared" si="59"/>
        <v>-2958.6839688622495</v>
      </c>
      <c r="E593" s="15">
        <f t="shared" si="60"/>
        <v>-4.8772965538469992E-2</v>
      </c>
      <c r="F593" s="37"/>
      <c r="G593" s="21">
        <v>48553.532755607186</v>
      </c>
      <c r="H593" s="22">
        <f t="shared" si="62"/>
        <v>2958.6839688622495</v>
      </c>
      <c r="I593" s="22">
        <f t="shared" si="61"/>
        <v>51512.216724469436</v>
      </c>
      <c r="J593" s="21">
        <f t="shared" si="63"/>
        <v>0</v>
      </c>
      <c r="K593" s="34"/>
      <c r="L593" s="46">
        <f>VLOOKUP(A593,'2018-19 TITLE IV-A'!$1:$1048576,2,0)</f>
        <v>13492</v>
      </c>
      <c r="M593" s="5"/>
    </row>
    <row r="594" spans="1:13" x14ac:dyDescent="0.3">
      <c r="A594" s="12" t="s">
        <v>828</v>
      </c>
      <c r="B594" s="21">
        <v>31302.719027906725</v>
      </c>
      <c r="C594" s="21">
        <v>33503.777089417359</v>
      </c>
      <c r="D594" s="22">
        <f t="shared" si="59"/>
        <v>-2201.0580615106337</v>
      </c>
      <c r="E594" s="15">
        <f t="shared" si="60"/>
        <v>-6.5695818582970134E-2</v>
      </c>
      <c r="F594" s="37"/>
      <c r="G594" s="21">
        <v>25688.261732750449</v>
      </c>
      <c r="H594" s="22">
        <f t="shared" si="62"/>
        <v>2201.0580615106337</v>
      </c>
      <c r="I594" s="22">
        <f t="shared" si="61"/>
        <v>27889.319794261082</v>
      </c>
      <c r="J594" s="21">
        <f t="shared" si="63"/>
        <v>0</v>
      </c>
      <c r="K594" s="34"/>
      <c r="L594" s="46">
        <f>VLOOKUP(A594,'2018-19 TITLE IV-A'!$1:$1048576,2,0)</f>
        <v>10582</v>
      </c>
      <c r="M594" s="5"/>
    </row>
    <row r="595" spans="1:13" x14ac:dyDescent="0.3">
      <c r="A595" s="12" t="s">
        <v>137</v>
      </c>
      <c r="B595" s="21">
        <v>16521.177102130703</v>
      </c>
      <c r="C595" s="21">
        <v>17890.555382607883</v>
      </c>
      <c r="D595" s="22">
        <f t="shared" si="59"/>
        <v>-1369.3782804771799</v>
      </c>
      <c r="E595" s="15">
        <f t="shared" si="60"/>
        <v>-7.654196592512752E-2</v>
      </c>
      <c r="F595" s="37"/>
      <c r="G595" s="21">
        <v>14699.328185788287</v>
      </c>
      <c r="H595" s="22">
        <f t="shared" si="62"/>
        <v>1369.3782804771799</v>
      </c>
      <c r="I595" s="22">
        <f t="shared" si="61"/>
        <v>16068.706466265467</v>
      </c>
      <c r="J595" s="21">
        <f t="shared" si="63"/>
        <v>0</v>
      </c>
      <c r="K595" s="34"/>
      <c r="L595" s="46">
        <f>VLOOKUP(A595,'2018-19 TITLE IV-A'!$1:$1048576,2,0)</f>
        <v>10000</v>
      </c>
      <c r="M595" s="5"/>
    </row>
    <row r="596" spans="1:13" x14ac:dyDescent="0.3">
      <c r="A596" s="12" t="s">
        <v>138</v>
      </c>
      <c r="B596" s="21">
        <v>47767.542152903348</v>
      </c>
      <c r="C596" s="21">
        <v>51824.48517957404</v>
      </c>
      <c r="D596" s="22">
        <f t="shared" si="59"/>
        <v>-4056.9430266706913</v>
      </c>
      <c r="E596" s="15">
        <f t="shared" si="60"/>
        <v>-7.8282360405765972E-2</v>
      </c>
      <c r="F596" s="37"/>
      <c r="G596" s="21">
        <v>49786.206673234046</v>
      </c>
      <c r="H596" s="22">
        <f t="shared" si="62"/>
        <v>4056.9430266706913</v>
      </c>
      <c r="I596" s="22">
        <f t="shared" si="61"/>
        <v>53843.149699904738</v>
      </c>
      <c r="J596" s="21">
        <f t="shared" si="63"/>
        <v>0</v>
      </c>
      <c r="K596" s="34"/>
      <c r="L596" s="46">
        <f>VLOOKUP(A596,'2018-19 TITLE IV-A'!$1:$1048576,2,0)</f>
        <v>25697</v>
      </c>
      <c r="M596" s="5"/>
    </row>
    <row r="597" spans="1:13" x14ac:dyDescent="0.3">
      <c r="A597" s="12" t="s">
        <v>139</v>
      </c>
      <c r="B597" s="21">
        <v>58308.74208031228</v>
      </c>
      <c r="C597" s="21">
        <v>63062.311352144301</v>
      </c>
      <c r="D597" s="22">
        <f t="shared" si="59"/>
        <v>-4753.5692718320206</v>
      </c>
      <c r="E597" s="15">
        <f t="shared" si="60"/>
        <v>-7.5378925540609543E-2</v>
      </c>
      <c r="F597" s="37"/>
      <c r="G597" s="21">
        <v>62773.085191228645</v>
      </c>
      <c r="H597" s="22">
        <f t="shared" si="62"/>
        <v>4753.5692718320206</v>
      </c>
      <c r="I597" s="22">
        <f t="shared" si="61"/>
        <v>67526.654463060666</v>
      </c>
      <c r="J597" s="21">
        <f t="shared" si="63"/>
        <v>0</v>
      </c>
      <c r="K597" s="34"/>
      <c r="L597" s="46">
        <f>VLOOKUP(A597,'2018-19 TITLE IV-A'!$1:$1048576,2,0)</f>
        <v>31929</v>
      </c>
      <c r="M597" s="5"/>
    </row>
    <row r="598" spans="1:13" x14ac:dyDescent="0.3">
      <c r="A598" s="12" t="s">
        <v>829</v>
      </c>
      <c r="B598" s="21">
        <v>137414.72061700115</v>
      </c>
      <c r="C598" s="21">
        <v>149497.18455434329</v>
      </c>
      <c r="D598" s="22">
        <f t="shared" si="59"/>
        <v>-12082.463937342138</v>
      </c>
      <c r="E598" s="15">
        <f t="shared" si="60"/>
        <v>-8.0820678819874869E-2</v>
      </c>
      <c r="F598" s="37"/>
      <c r="G598" s="21">
        <v>131874.87494702573</v>
      </c>
      <c r="H598" s="22">
        <f t="shared" si="62"/>
        <v>12082.463937342138</v>
      </c>
      <c r="I598" s="22">
        <f t="shared" si="61"/>
        <v>143957.33888436787</v>
      </c>
      <c r="J598" s="21">
        <f t="shared" si="63"/>
        <v>0</v>
      </c>
      <c r="K598" s="34"/>
      <c r="L598" s="46">
        <f>VLOOKUP(A598,'2018-19 TITLE IV-A'!$1:$1048576,2,0)</f>
        <v>53995</v>
      </c>
      <c r="M598" s="5"/>
    </row>
    <row r="599" spans="1:13" x14ac:dyDescent="0.3">
      <c r="A599" s="12" t="s">
        <v>830</v>
      </c>
      <c r="B599" s="21">
        <v>105084.99764465446</v>
      </c>
      <c r="C599" s="21">
        <v>108104.68404008236</v>
      </c>
      <c r="D599" s="22">
        <f t="shared" si="59"/>
        <v>-3019.6863954278961</v>
      </c>
      <c r="E599" s="15">
        <f t="shared" si="60"/>
        <v>-2.793298386874965E-2</v>
      </c>
      <c r="F599" s="37"/>
      <c r="G599" s="21">
        <v>101335.30415126454</v>
      </c>
      <c r="H599" s="22">
        <f t="shared" si="62"/>
        <v>3019.6863954278961</v>
      </c>
      <c r="I599" s="22">
        <f t="shared" si="61"/>
        <v>104354.99054669244</v>
      </c>
      <c r="J599" s="21">
        <f t="shared" si="63"/>
        <v>0</v>
      </c>
      <c r="K599" s="34"/>
      <c r="L599" s="46">
        <f>VLOOKUP(A599,'2018-19 TITLE IV-A'!$1:$1048576,2,0)</f>
        <v>16193</v>
      </c>
      <c r="M599" s="5"/>
    </row>
    <row r="600" spans="1:13" x14ac:dyDescent="0.3">
      <c r="A600" s="12" t="s">
        <v>831</v>
      </c>
      <c r="B600" s="21">
        <v>1540867.4905491476</v>
      </c>
      <c r="C600" s="21">
        <v>1709184.7599102922</v>
      </c>
      <c r="D600" s="22">
        <f t="shared" si="59"/>
        <v>-168317.26936114463</v>
      </c>
      <c r="E600" s="15">
        <f t="shared" si="60"/>
        <v>-9.8478100969013327E-2</v>
      </c>
      <c r="F600" s="37"/>
      <c r="G600" s="21">
        <v>1698047.9936160473</v>
      </c>
      <c r="H600" s="22">
        <v>130728</v>
      </c>
      <c r="I600" s="22">
        <f t="shared" si="61"/>
        <v>1828775.9936160473</v>
      </c>
      <c r="J600" s="21">
        <f>-(D600+H600)</f>
        <v>37589.26936114463</v>
      </c>
      <c r="K600" s="34"/>
      <c r="L600" s="46">
        <f>VLOOKUP(A600,'2018-19 TITLE IV-A'!$1:$1048576,2,0)</f>
        <v>1144359</v>
      </c>
      <c r="M600" s="5"/>
    </row>
    <row r="601" spans="1:13" x14ac:dyDescent="0.3">
      <c r="A601" s="12" t="s">
        <v>140</v>
      </c>
      <c r="B601" s="21">
        <v>70142.445804722374</v>
      </c>
      <c r="C601" s="21">
        <v>76730.006551580591</v>
      </c>
      <c r="D601" s="22">
        <f t="shared" si="59"/>
        <v>-6587.5607468582166</v>
      </c>
      <c r="E601" s="15">
        <f t="shared" si="60"/>
        <v>-8.5853775373130325E-2</v>
      </c>
      <c r="F601" s="37"/>
      <c r="G601" s="21">
        <v>80103.562695469882</v>
      </c>
      <c r="H601" s="22">
        <f t="shared" ref="H601:H632" si="64">-D601</f>
        <v>6587.5607468582166</v>
      </c>
      <c r="I601" s="22">
        <f t="shared" si="61"/>
        <v>86691.123442328098</v>
      </c>
      <c r="J601" s="21">
        <f t="shared" ref="J601:J632" si="65">D601+H601</f>
        <v>0</v>
      </c>
      <c r="K601" s="34"/>
      <c r="L601" s="46">
        <f>VLOOKUP(A601,'2018-19 TITLE IV-A'!$1:$1048576,2,0)</f>
        <v>30216</v>
      </c>
      <c r="M601" s="5"/>
    </row>
    <row r="602" spans="1:13" x14ac:dyDescent="0.3">
      <c r="A602" s="12" t="s">
        <v>141</v>
      </c>
      <c r="B602" s="21">
        <v>32595.38674748809</v>
      </c>
      <c r="C602" s="21">
        <v>35168.158443734705</v>
      </c>
      <c r="D602" s="22">
        <f t="shared" si="59"/>
        <v>-2572.7716962466147</v>
      </c>
      <c r="E602" s="15">
        <f t="shared" si="60"/>
        <v>-7.3156281423230496E-2</v>
      </c>
      <c r="F602" s="37"/>
      <c r="G602" s="21">
        <v>39638.608457227841</v>
      </c>
      <c r="H602" s="22">
        <f t="shared" si="64"/>
        <v>2572.7716962466147</v>
      </c>
      <c r="I602" s="22">
        <f t="shared" si="61"/>
        <v>42211.380153474456</v>
      </c>
      <c r="J602" s="21">
        <f t="shared" si="65"/>
        <v>0</v>
      </c>
      <c r="K602" s="34"/>
      <c r="L602" s="46">
        <f>VLOOKUP(A602,'2018-19 TITLE IV-A'!$1:$1048576,2,0)</f>
        <v>14503</v>
      </c>
      <c r="M602" s="5"/>
    </row>
    <row r="603" spans="1:13" x14ac:dyDescent="0.3">
      <c r="A603" s="12" t="s">
        <v>832</v>
      </c>
      <c r="B603" s="21">
        <v>124686.19960550702</v>
      </c>
      <c r="C603" s="21">
        <v>129396.32808352268</v>
      </c>
      <c r="D603" s="22">
        <f t="shared" si="59"/>
        <v>-4710.1284780156566</v>
      </c>
      <c r="E603" s="15">
        <f t="shared" si="60"/>
        <v>-3.6400789325145011E-2</v>
      </c>
      <c r="F603" s="37"/>
      <c r="G603" s="21">
        <v>110319.08685047959</v>
      </c>
      <c r="H603" s="22">
        <f t="shared" si="64"/>
        <v>4710.1284780156566</v>
      </c>
      <c r="I603" s="22">
        <f t="shared" si="61"/>
        <v>115029.21532849525</v>
      </c>
      <c r="J603" s="21">
        <f t="shared" si="65"/>
        <v>0</v>
      </c>
      <c r="K603" s="34"/>
      <c r="L603" s="46">
        <f>VLOOKUP(A603,'2018-19 TITLE IV-A'!$1:$1048576,2,0)</f>
        <v>16066</v>
      </c>
      <c r="M603" s="5"/>
    </row>
    <row r="604" spans="1:13" x14ac:dyDescent="0.3">
      <c r="A604" s="12" t="s">
        <v>833</v>
      </c>
      <c r="B604" s="21">
        <v>36634.168588658715</v>
      </c>
      <c r="C604" s="21">
        <v>40240.960374263654</v>
      </c>
      <c r="D604" s="22">
        <f t="shared" si="59"/>
        <v>-3606.7917856049389</v>
      </c>
      <c r="E604" s="15">
        <f t="shared" si="60"/>
        <v>-8.9629863503746909E-2</v>
      </c>
      <c r="F604" s="37"/>
      <c r="G604" s="21">
        <v>34428.084158858408</v>
      </c>
      <c r="H604" s="22">
        <f t="shared" si="64"/>
        <v>3606.7917856049389</v>
      </c>
      <c r="I604" s="22">
        <f t="shared" si="61"/>
        <v>38034.875944463347</v>
      </c>
      <c r="J604" s="21">
        <f t="shared" si="65"/>
        <v>0</v>
      </c>
      <c r="K604" s="34"/>
      <c r="L604" s="46">
        <f>VLOOKUP(A604,'2018-19 TITLE IV-A'!$1:$1048576,2,0)</f>
        <v>18465</v>
      </c>
      <c r="M604" s="5"/>
    </row>
    <row r="605" spans="1:13" x14ac:dyDescent="0.3">
      <c r="A605" s="12" t="s">
        <v>834</v>
      </c>
      <c r="B605" s="21">
        <v>38801.302978805004</v>
      </c>
      <c r="C605" s="21">
        <v>42321.161301513872</v>
      </c>
      <c r="D605" s="22">
        <f t="shared" si="59"/>
        <v>-3519.8583227088675</v>
      </c>
      <c r="E605" s="15">
        <f t="shared" si="60"/>
        <v>-8.3170173370997746E-2</v>
      </c>
      <c r="F605" s="37"/>
      <c r="G605" s="21">
        <v>49064.187459806955</v>
      </c>
      <c r="H605" s="22">
        <f t="shared" si="64"/>
        <v>3519.8583227088675</v>
      </c>
      <c r="I605" s="22">
        <f t="shared" si="61"/>
        <v>52584.045782515823</v>
      </c>
      <c r="J605" s="21">
        <f t="shared" si="65"/>
        <v>0</v>
      </c>
      <c r="K605" s="34"/>
      <c r="L605" s="46">
        <f>VLOOKUP(A605,'2018-19 TITLE IV-A'!$1:$1048576,2,0)</f>
        <v>16357</v>
      </c>
      <c r="M605" s="5"/>
    </row>
    <row r="606" spans="1:13" x14ac:dyDescent="0.3">
      <c r="A606" s="12" t="s">
        <v>835</v>
      </c>
      <c r="B606" s="21">
        <v>75899.866975513782</v>
      </c>
      <c r="C606" s="21">
        <v>82630.533648178884</v>
      </c>
      <c r="D606" s="22">
        <f t="shared" si="59"/>
        <v>-6730.6666726651019</v>
      </c>
      <c r="E606" s="15">
        <f t="shared" si="60"/>
        <v>-8.1454958300556046E-2</v>
      </c>
      <c r="F606" s="37"/>
      <c r="G606" s="21">
        <v>71345.572838601918</v>
      </c>
      <c r="H606" s="22">
        <f t="shared" si="64"/>
        <v>6730.6666726651019</v>
      </c>
      <c r="I606" s="22">
        <f t="shared" si="61"/>
        <v>78076.23951126702</v>
      </c>
      <c r="J606" s="21">
        <f t="shared" si="65"/>
        <v>0</v>
      </c>
      <c r="K606" s="34"/>
      <c r="L606" s="46">
        <f>VLOOKUP(A606,'2018-19 TITLE IV-A'!$1:$1048576,2,0)</f>
        <v>29559</v>
      </c>
      <c r="M606" s="5"/>
    </row>
    <row r="607" spans="1:13" x14ac:dyDescent="0.3">
      <c r="A607" s="12" t="s">
        <v>974</v>
      </c>
      <c r="B607" s="21">
        <v>6332.5051616168294</v>
      </c>
      <c r="C607" s="21">
        <v>6765.5732318483369</v>
      </c>
      <c r="D607" s="22">
        <f t="shared" si="59"/>
        <v>-433.06807023150759</v>
      </c>
      <c r="E607" s="15">
        <f t="shared" si="60"/>
        <v>-6.4010550974879399E-2</v>
      </c>
      <c r="F607" s="37"/>
      <c r="G607" s="21">
        <v>6713.037368526413</v>
      </c>
      <c r="H607" s="22">
        <f t="shared" si="64"/>
        <v>433.06807023150759</v>
      </c>
      <c r="I607" s="22">
        <f t="shared" si="61"/>
        <v>7146.1054387579206</v>
      </c>
      <c r="J607" s="21">
        <f t="shared" si="65"/>
        <v>0</v>
      </c>
      <c r="K607" s="34"/>
      <c r="L607" s="46">
        <f>VLOOKUP(A607,'2018-19 TITLE IV-A'!$1:$1048576,2,0)</f>
        <v>10000</v>
      </c>
      <c r="M607" s="5"/>
    </row>
    <row r="608" spans="1:13" x14ac:dyDescent="0.3">
      <c r="A608" s="12" t="s">
        <v>142</v>
      </c>
      <c r="B608" s="21">
        <v>45707.877215447814</v>
      </c>
      <c r="C608" s="21">
        <v>50027.359208321577</v>
      </c>
      <c r="D608" s="22">
        <f t="shared" si="59"/>
        <v>-4319.4819928737634</v>
      </c>
      <c r="E608" s="15">
        <f t="shared" si="60"/>
        <v>-8.6342394666222178E-2</v>
      </c>
      <c r="F608" s="37"/>
      <c r="G608" s="21">
        <v>41919.376422629139</v>
      </c>
      <c r="H608" s="22">
        <f t="shared" si="64"/>
        <v>4319.4819928737634</v>
      </c>
      <c r="I608" s="22">
        <f t="shared" si="61"/>
        <v>46238.858415502902</v>
      </c>
      <c r="J608" s="21">
        <f t="shared" si="65"/>
        <v>0</v>
      </c>
      <c r="K608" s="34"/>
      <c r="L608" s="46">
        <f>VLOOKUP(A608,'2018-19 TITLE IV-A'!$1:$1048576,2,0)</f>
        <v>19743</v>
      </c>
      <c r="M608" s="5"/>
    </row>
    <row r="609" spans="1:13" x14ac:dyDescent="0.3">
      <c r="A609" s="12" t="s">
        <v>836</v>
      </c>
      <c r="B609" s="21">
        <v>314089.09196648502</v>
      </c>
      <c r="C609" s="21">
        <v>347860.54361496825</v>
      </c>
      <c r="D609" s="22">
        <f t="shared" si="59"/>
        <v>-33771.451648483227</v>
      </c>
      <c r="E609" s="15">
        <f t="shared" si="60"/>
        <v>-9.7083306136218184E-2</v>
      </c>
      <c r="F609" s="37"/>
      <c r="G609" s="21">
        <v>313788.88926602527</v>
      </c>
      <c r="H609" s="22">
        <f t="shared" si="64"/>
        <v>33771.451648483227</v>
      </c>
      <c r="I609" s="22">
        <f t="shared" si="61"/>
        <v>347560.3409145085</v>
      </c>
      <c r="J609" s="21">
        <f t="shared" si="65"/>
        <v>0</v>
      </c>
      <c r="K609" s="34"/>
      <c r="L609" s="46">
        <f>VLOOKUP(A609,'2018-19 TITLE IV-A'!$1:$1048576,2,0)</f>
        <v>173644</v>
      </c>
      <c r="M609" s="5"/>
    </row>
    <row r="610" spans="1:13" x14ac:dyDescent="0.3">
      <c r="A610" s="12" t="s">
        <v>837</v>
      </c>
      <c r="B610" s="21">
        <v>37259.680984401784</v>
      </c>
      <c r="C610" s="21">
        <v>40363.837367672182</v>
      </c>
      <c r="D610" s="22">
        <f t="shared" si="59"/>
        <v>-3104.1563832703978</v>
      </c>
      <c r="E610" s="15">
        <f t="shared" si="60"/>
        <v>-7.6904392290425561E-2</v>
      </c>
      <c r="F610" s="37"/>
      <c r="G610" s="21">
        <v>38997.331538324041</v>
      </c>
      <c r="H610" s="22">
        <f t="shared" si="64"/>
        <v>3104.1563832703978</v>
      </c>
      <c r="I610" s="22">
        <f t="shared" si="61"/>
        <v>42101.487921594438</v>
      </c>
      <c r="J610" s="21">
        <f t="shared" si="65"/>
        <v>0</v>
      </c>
      <c r="K610" s="34"/>
      <c r="L610" s="46">
        <f>VLOOKUP(A610,'2018-19 TITLE IV-A'!$1:$1048576,2,0)</f>
        <v>16241</v>
      </c>
      <c r="M610" s="5"/>
    </row>
    <row r="611" spans="1:13" x14ac:dyDescent="0.3">
      <c r="A611" s="12" t="s">
        <v>975</v>
      </c>
      <c r="B611" s="21">
        <v>25513.137936587584</v>
      </c>
      <c r="C611" s="21">
        <v>26985.00541989263</v>
      </c>
      <c r="D611" s="22">
        <f t="shared" si="59"/>
        <v>-1471.8674833050463</v>
      </c>
      <c r="E611" s="15">
        <f t="shared" si="60"/>
        <v>-5.4543901711430642E-2</v>
      </c>
      <c r="F611" s="37"/>
      <c r="G611" s="21">
        <v>23544.977315638018</v>
      </c>
      <c r="H611" s="22">
        <f t="shared" si="64"/>
        <v>1471.8674833050463</v>
      </c>
      <c r="I611" s="22">
        <f t="shared" si="61"/>
        <v>25016.844798943064</v>
      </c>
      <c r="J611" s="21">
        <f t="shared" si="65"/>
        <v>0</v>
      </c>
      <c r="K611" s="34"/>
      <c r="L611" s="46">
        <f>VLOOKUP(A611,'2018-19 TITLE IV-A'!$1:$1048576,2,0)</f>
        <v>10000</v>
      </c>
      <c r="M611" s="5"/>
    </row>
    <row r="612" spans="1:13" x14ac:dyDescent="0.3">
      <c r="A612" s="12" t="s">
        <v>466</v>
      </c>
      <c r="B612" s="21">
        <v>14427.660717815041</v>
      </c>
      <c r="C612" s="21">
        <v>15601.149071277869</v>
      </c>
      <c r="D612" s="22">
        <f t="shared" si="59"/>
        <v>-1173.4883534628279</v>
      </c>
      <c r="E612" s="15">
        <f t="shared" si="60"/>
        <v>-7.5218071957484978E-2</v>
      </c>
      <c r="F612" s="37"/>
      <c r="G612" s="21">
        <v>13627.794314078146</v>
      </c>
      <c r="H612" s="22">
        <f t="shared" si="64"/>
        <v>1173.4883534628279</v>
      </c>
      <c r="I612" s="22">
        <f t="shared" si="61"/>
        <v>14801.282667540974</v>
      </c>
      <c r="J612" s="21">
        <f t="shared" si="65"/>
        <v>0</v>
      </c>
      <c r="K612" s="34"/>
      <c r="L612" s="46">
        <f>VLOOKUP(A612,'2018-19 TITLE IV-A'!$1:$1048576,2,0)</f>
        <v>10000</v>
      </c>
      <c r="M612" s="5"/>
    </row>
    <row r="613" spans="1:13" x14ac:dyDescent="0.3">
      <c r="A613" s="12" t="s">
        <v>838</v>
      </c>
      <c r="B613" s="21">
        <v>30594.105618765527</v>
      </c>
      <c r="C613" s="21">
        <v>32789.722685514775</v>
      </c>
      <c r="D613" s="22">
        <f t="shared" si="59"/>
        <v>-2195.6170667492479</v>
      </c>
      <c r="E613" s="15">
        <f t="shared" si="60"/>
        <v>-6.6960525644188751E-2</v>
      </c>
      <c r="F613" s="37"/>
      <c r="G613" s="21">
        <v>34536.583171470054</v>
      </c>
      <c r="H613" s="22">
        <f t="shared" si="64"/>
        <v>2195.6170667492479</v>
      </c>
      <c r="I613" s="22">
        <f t="shared" si="61"/>
        <v>36732.200238219302</v>
      </c>
      <c r="J613" s="21">
        <f t="shared" si="65"/>
        <v>0</v>
      </c>
      <c r="K613" s="34"/>
      <c r="L613" s="46">
        <f>VLOOKUP(A613,'2018-19 TITLE IV-A'!$1:$1048576,2,0)</f>
        <v>10000</v>
      </c>
      <c r="M613" s="5"/>
    </row>
    <row r="614" spans="1:13" x14ac:dyDescent="0.3">
      <c r="A614" s="12" t="s">
        <v>839</v>
      </c>
      <c r="B614" s="21">
        <v>27080.655974035624</v>
      </c>
      <c r="C614" s="21">
        <v>29273.750338937811</v>
      </c>
      <c r="D614" s="22">
        <f t="shared" si="59"/>
        <v>-2193.0943649021865</v>
      </c>
      <c r="E614" s="15">
        <f t="shared" si="60"/>
        <v>-7.4916754413427267E-2</v>
      </c>
      <c r="F614" s="37"/>
      <c r="G614" s="21">
        <v>28254.091654006177</v>
      </c>
      <c r="H614" s="22">
        <f t="shared" si="64"/>
        <v>2193.0943649021865</v>
      </c>
      <c r="I614" s="22">
        <f t="shared" si="61"/>
        <v>30447.186018908364</v>
      </c>
      <c r="J614" s="21">
        <f t="shared" si="65"/>
        <v>0</v>
      </c>
      <c r="K614" s="34"/>
      <c r="L614" s="46">
        <f>VLOOKUP(A614,'2018-19 TITLE IV-A'!$1:$1048576,2,0)</f>
        <v>10000</v>
      </c>
      <c r="M614" s="5"/>
    </row>
    <row r="615" spans="1:13" x14ac:dyDescent="0.3">
      <c r="A615" s="12" t="s">
        <v>976</v>
      </c>
      <c r="B615" s="21">
        <v>7610.9535998999709</v>
      </c>
      <c r="C615" s="21">
        <v>7982.2716435686907</v>
      </c>
      <c r="D615" s="22">
        <f t="shared" si="59"/>
        <v>-371.31804366871984</v>
      </c>
      <c r="E615" s="15">
        <f t="shared" si="60"/>
        <v>-4.6517841066946231E-2</v>
      </c>
      <c r="F615" s="37"/>
      <c r="G615" s="21">
        <v>7252.948926969204</v>
      </c>
      <c r="H615" s="22">
        <f t="shared" si="64"/>
        <v>371.31804366871984</v>
      </c>
      <c r="I615" s="22">
        <f t="shared" si="61"/>
        <v>7624.2669706379238</v>
      </c>
      <c r="J615" s="21">
        <f t="shared" si="65"/>
        <v>0</v>
      </c>
      <c r="K615" s="34"/>
      <c r="L615" s="46">
        <f>VLOOKUP(A615,'2018-19 TITLE IV-A'!$1:$1048576,2,0)</f>
        <v>10000</v>
      </c>
      <c r="M615" s="5"/>
    </row>
    <row r="616" spans="1:13" x14ac:dyDescent="0.3">
      <c r="A616" s="12" t="s">
        <v>467</v>
      </c>
      <c r="B616" s="21">
        <v>100511.28897742569</v>
      </c>
      <c r="C616" s="21">
        <v>108969.06989621426</v>
      </c>
      <c r="D616" s="22">
        <f t="shared" si="59"/>
        <v>-8457.7809187885723</v>
      </c>
      <c r="E616" s="15">
        <f t="shared" si="60"/>
        <v>-7.7616344957739281E-2</v>
      </c>
      <c r="F616" s="37"/>
      <c r="G616" s="21">
        <v>92363</v>
      </c>
      <c r="H616" s="22">
        <f t="shared" si="64"/>
        <v>8457.7809187885723</v>
      </c>
      <c r="I616" s="22">
        <f t="shared" si="61"/>
        <v>100820.78091878857</v>
      </c>
      <c r="J616" s="21">
        <f t="shared" si="65"/>
        <v>0</v>
      </c>
      <c r="K616" s="34"/>
      <c r="L616" s="46">
        <f>VLOOKUP(A616,'2018-19 TITLE IV-A'!$1:$1048576,2,0)</f>
        <v>37309</v>
      </c>
      <c r="M616" s="5"/>
    </row>
    <row r="617" spans="1:13" x14ac:dyDescent="0.3">
      <c r="A617" s="12" t="s">
        <v>143</v>
      </c>
      <c r="B617" s="21">
        <v>34572.976047450989</v>
      </c>
      <c r="C617" s="21">
        <v>37804.310963311385</v>
      </c>
      <c r="D617" s="22">
        <f t="shared" si="59"/>
        <v>-3231.334915860396</v>
      </c>
      <c r="E617" s="15">
        <f t="shared" si="60"/>
        <v>-8.5475302512360685E-2</v>
      </c>
      <c r="F617" s="37"/>
      <c r="G617" s="21">
        <v>39127</v>
      </c>
      <c r="H617" s="22">
        <f t="shared" si="64"/>
        <v>3231.334915860396</v>
      </c>
      <c r="I617" s="22">
        <f t="shared" si="61"/>
        <v>42358.334915860396</v>
      </c>
      <c r="J617" s="21">
        <f t="shared" si="65"/>
        <v>0</v>
      </c>
      <c r="K617" s="34"/>
      <c r="L617" s="46">
        <f>VLOOKUP(A617,'2018-19 TITLE IV-A'!$1:$1048576,2,0)</f>
        <v>15164</v>
      </c>
      <c r="M617" s="5"/>
    </row>
    <row r="618" spans="1:13" x14ac:dyDescent="0.3">
      <c r="A618" s="12" t="s">
        <v>840</v>
      </c>
      <c r="B618" s="21">
        <v>27422.183809717055</v>
      </c>
      <c r="C618" s="21">
        <v>29452.470625002465</v>
      </c>
      <c r="D618" s="22">
        <f t="shared" si="59"/>
        <v>-2030.2868152854098</v>
      </c>
      <c r="E618" s="15">
        <f t="shared" si="60"/>
        <v>-6.8934346497977028E-2</v>
      </c>
      <c r="F618" s="37"/>
      <c r="G618" s="21">
        <v>26119.457604889438</v>
      </c>
      <c r="H618" s="22">
        <f t="shared" si="64"/>
        <v>2030.2868152854098</v>
      </c>
      <c r="I618" s="22">
        <f t="shared" si="61"/>
        <v>28149.744420174848</v>
      </c>
      <c r="J618" s="21">
        <f t="shared" si="65"/>
        <v>0</v>
      </c>
      <c r="K618" s="34"/>
      <c r="L618" s="46">
        <f>VLOOKUP(A618,'2018-19 TITLE IV-A'!$1:$1048576,2,0)</f>
        <v>10000</v>
      </c>
      <c r="M618" s="5"/>
    </row>
    <row r="619" spans="1:13" x14ac:dyDescent="0.3">
      <c r="A619" s="12" t="s">
        <v>977</v>
      </c>
      <c r="B619" s="21">
        <v>223826.1701189478</v>
      </c>
      <c r="C619" s="21">
        <v>243311.24470215649</v>
      </c>
      <c r="D619" s="22">
        <f t="shared" si="59"/>
        <v>-19485.074583208683</v>
      </c>
      <c r="E619" s="15">
        <f t="shared" si="60"/>
        <v>-8.0082918514764345E-2</v>
      </c>
      <c r="F619" s="37"/>
      <c r="G619" s="21">
        <v>235707.7615746035</v>
      </c>
      <c r="H619" s="22">
        <f t="shared" si="64"/>
        <v>19485.074583208683</v>
      </c>
      <c r="I619" s="22">
        <f t="shared" si="61"/>
        <v>255192.83615781218</v>
      </c>
      <c r="J619" s="21">
        <f t="shared" si="65"/>
        <v>0</v>
      </c>
      <c r="K619" s="34"/>
      <c r="L619" s="46">
        <f>VLOOKUP(A619,'2018-19 TITLE IV-A'!$1:$1048576,2,0)</f>
        <v>94626</v>
      </c>
      <c r="M619" s="5"/>
    </row>
    <row r="620" spans="1:13" x14ac:dyDescent="0.3">
      <c r="A620" s="12" t="s">
        <v>144</v>
      </c>
      <c r="B620" s="21">
        <v>190230.4043811278</v>
      </c>
      <c r="C620" s="21">
        <v>208064.3106182802</v>
      </c>
      <c r="D620" s="22">
        <f t="shared" si="59"/>
        <v>-17833.906237152405</v>
      </c>
      <c r="E620" s="15">
        <f t="shared" si="60"/>
        <v>-8.5713432467862893E-2</v>
      </c>
      <c r="F620" s="37"/>
      <c r="G620" s="21">
        <v>203784.01584169827</v>
      </c>
      <c r="H620" s="22">
        <f t="shared" si="64"/>
        <v>17833.906237152405</v>
      </c>
      <c r="I620" s="22">
        <f t="shared" si="61"/>
        <v>221617.92207885068</v>
      </c>
      <c r="J620" s="21">
        <f t="shared" si="65"/>
        <v>0</v>
      </c>
      <c r="K620" s="34"/>
      <c r="L620" s="46">
        <f>VLOOKUP(A620,'2018-19 TITLE IV-A'!$1:$1048576,2,0)</f>
        <v>82226</v>
      </c>
      <c r="M620" s="5"/>
    </row>
    <row r="621" spans="1:13" x14ac:dyDescent="0.3">
      <c r="A621" s="12" t="s">
        <v>841</v>
      </c>
      <c r="B621" s="21">
        <v>867041.68957858765</v>
      </c>
      <c r="C621" s="21">
        <v>964975.11677672435</v>
      </c>
      <c r="D621" s="22">
        <f t="shared" si="59"/>
        <v>-97933.427198136691</v>
      </c>
      <c r="E621" s="15">
        <f t="shared" si="60"/>
        <v>-0.10148803372802051</v>
      </c>
      <c r="F621" s="37"/>
      <c r="G621" s="21">
        <v>863306.12410740857</v>
      </c>
      <c r="H621" s="22">
        <f t="shared" si="64"/>
        <v>97933.427198136691</v>
      </c>
      <c r="I621" s="22">
        <f t="shared" si="61"/>
        <v>961239.55130554526</v>
      </c>
      <c r="J621" s="21">
        <f t="shared" si="65"/>
        <v>0</v>
      </c>
      <c r="K621" s="34"/>
      <c r="L621" s="46">
        <f>VLOOKUP(A621,'2018-19 TITLE IV-A'!$1:$1048576,2,0)</f>
        <v>593347</v>
      </c>
      <c r="M621" s="5"/>
    </row>
    <row r="622" spans="1:13" x14ac:dyDescent="0.3">
      <c r="A622" s="12" t="s">
        <v>145</v>
      </c>
      <c r="B622" s="21">
        <v>31611.072027260987</v>
      </c>
      <c r="C622" s="21">
        <v>33139.831342264915</v>
      </c>
      <c r="D622" s="22">
        <f t="shared" si="59"/>
        <v>-1528.7593150039284</v>
      </c>
      <c r="E622" s="15">
        <f t="shared" si="60"/>
        <v>-4.6130570165401674E-2</v>
      </c>
      <c r="F622" s="37"/>
      <c r="G622" s="21">
        <v>35102.662507592082</v>
      </c>
      <c r="H622" s="22">
        <f t="shared" si="64"/>
        <v>1528.7593150039284</v>
      </c>
      <c r="I622" s="22">
        <f t="shared" si="61"/>
        <v>36631.421822596007</v>
      </c>
      <c r="J622" s="21">
        <f t="shared" si="65"/>
        <v>0</v>
      </c>
      <c r="K622" s="34"/>
      <c r="L622" s="46">
        <f>VLOOKUP(A622,'2018-19 TITLE IV-A'!$1:$1048576,2,0)</f>
        <v>10000</v>
      </c>
      <c r="M622" s="5"/>
    </row>
    <row r="623" spans="1:13" x14ac:dyDescent="0.3">
      <c r="A623" s="12" t="s">
        <v>993</v>
      </c>
      <c r="B623" s="21">
        <v>131982.39332620171</v>
      </c>
      <c r="C623" s="21">
        <v>141232.77455612479</v>
      </c>
      <c r="D623" s="22">
        <f t="shared" si="59"/>
        <v>-9250.3812299230776</v>
      </c>
      <c r="E623" s="15">
        <f t="shared" si="60"/>
        <v>-6.5497412048979076E-2</v>
      </c>
      <c r="F623" s="37"/>
      <c r="G623" s="21">
        <v>122683.08913371293</v>
      </c>
      <c r="H623" s="22">
        <f t="shared" si="64"/>
        <v>9250.3812299230776</v>
      </c>
      <c r="I623" s="22">
        <f t="shared" si="61"/>
        <v>131933.47036363601</v>
      </c>
      <c r="J623" s="21">
        <f t="shared" si="65"/>
        <v>0</v>
      </c>
      <c r="K623" s="34"/>
      <c r="L623" s="46">
        <f>VLOOKUP(A623,'2018-19 TITLE IV-A'!$1:$1048576,2,0)</f>
        <v>39886</v>
      </c>
      <c r="M623" s="5"/>
    </row>
    <row r="624" spans="1:13" x14ac:dyDescent="0.3">
      <c r="A624" s="12" t="s">
        <v>146</v>
      </c>
      <c r="B624" s="21">
        <v>47216.990523950764</v>
      </c>
      <c r="C624" s="21">
        <v>49885.848917279</v>
      </c>
      <c r="D624" s="22">
        <f t="shared" si="59"/>
        <v>-2668.8583933282353</v>
      </c>
      <c r="E624" s="15">
        <f t="shared" si="60"/>
        <v>-5.3499307945099828E-2</v>
      </c>
      <c r="F624" s="37"/>
      <c r="G624" s="21">
        <v>49884</v>
      </c>
      <c r="H624" s="22">
        <f t="shared" si="64"/>
        <v>2668.8583933282353</v>
      </c>
      <c r="I624" s="22">
        <f t="shared" si="61"/>
        <v>52552.858393328235</v>
      </c>
      <c r="J624" s="21">
        <f t="shared" si="65"/>
        <v>0</v>
      </c>
      <c r="K624" s="34"/>
      <c r="L624" s="46">
        <f>VLOOKUP(A624,'2018-19 TITLE IV-A'!$1:$1048576,2,0)</f>
        <v>12533</v>
      </c>
      <c r="M624" s="5"/>
    </row>
    <row r="625" spans="1:13" x14ac:dyDescent="0.3">
      <c r="A625" s="12" t="s">
        <v>147</v>
      </c>
      <c r="B625" s="21">
        <v>47742.15879781128</v>
      </c>
      <c r="C625" s="21">
        <v>52208.166173779682</v>
      </c>
      <c r="D625" s="22">
        <f t="shared" si="59"/>
        <v>-4466.0073759684019</v>
      </c>
      <c r="E625" s="15">
        <f t="shared" si="60"/>
        <v>-8.554231460846351E-2</v>
      </c>
      <c r="F625" s="37"/>
      <c r="G625" s="21">
        <v>35104</v>
      </c>
      <c r="H625" s="22">
        <f t="shared" si="64"/>
        <v>4466.0073759684019</v>
      </c>
      <c r="I625" s="22">
        <f t="shared" si="61"/>
        <v>39570.007375968402</v>
      </c>
      <c r="J625" s="21">
        <f t="shared" si="65"/>
        <v>0</v>
      </c>
      <c r="K625" s="34"/>
      <c r="L625" s="46">
        <f>VLOOKUP(A625,'2018-19 TITLE IV-A'!$1:$1048576,2,0)</f>
        <v>21101</v>
      </c>
      <c r="M625" s="5"/>
    </row>
    <row r="626" spans="1:13" x14ac:dyDescent="0.3">
      <c r="A626" s="12" t="s">
        <v>148</v>
      </c>
      <c r="B626" s="21">
        <v>41761.66893513676</v>
      </c>
      <c r="C626" s="21">
        <v>44840.334984332927</v>
      </c>
      <c r="D626" s="22">
        <f t="shared" si="59"/>
        <v>-3078.6660491961666</v>
      </c>
      <c r="E626" s="15">
        <f t="shared" si="60"/>
        <v>-6.865840878021634E-2</v>
      </c>
      <c r="F626" s="37"/>
      <c r="G626" s="21">
        <v>44934</v>
      </c>
      <c r="H626" s="22">
        <f t="shared" si="64"/>
        <v>3078.6660491961666</v>
      </c>
      <c r="I626" s="22">
        <f t="shared" si="61"/>
        <v>48012.666049196167</v>
      </c>
      <c r="J626" s="21">
        <f t="shared" si="65"/>
        <v>0</v>
      </c>
      <c r="K626" s="34"/>
      <c r="L626" s="46">
        <f>VLOOKUP(A626,'2018-19 TITLE IV-A'!$1:$1048576,2,0)</f>
        <v>16055</v>
      </c>
      <c r="M626" s="5"/>
    </row>
    <row r="627" spans="1:13" x14ac:dyDescent="0.3">
      <c r="A627" s="12" t="s">
        <v>469</v>
      </c>
      <c r="B627" s="21">
        <v>108593.0553253328</v>
      </c>
      <c r="C627" s="21">
        <v>115035.30692883095</v>
      </c>
      <c r="D627" s="22">
        <f t="shared" si="59"/>
        <v>-6442.2516034981527</v>
      </c>
      <c r="E627" s="15">
        <f t="shared" si="60"/>
        <v>-5.6002385489211548E-2</v>
      </c>
      <c r="F627" s="37"/>
      <c r="G627" s="21">
        <v>113625</v>
      </c>
      <c r="H627" s="22">
        <f t="shared" si="64"/>
        <v>6442.2516034981527</v>
      </c>
      <c r="I627" s="22">
        <f t="shared" si="61"/>
        <v>120067.25160349815</v>
      </c>
      <c r="J627" s="21">
        <f t="shared" si="65"/>
        <v>0</v>
      </c>
      <c r="K627" s="34"/>
      <c r="L627" s="46">
        <f>VLOOKUP(A627,'2018-19 TITLE IV-A'!$1:$1048576,2,0)</f>
        <v>28481</v>
      </c>
      <c r="M627" s="5"/>
    </row>
    <row r="628" spans="1:13" x14ac:dyDescent="0.3">
      <c r="A628" s="12" t="s">
        <v>470</v>
      </c>
      <c r="B628" s="21">
        <v>9820.5714512546638</v>
      </c>
      <c r="C628" s="21">
        <v>10665.226572630945</v>
      </c>
      <c r="D628" s="22">
        <f t="shared" si="59"/>
        <v>-844.65512137628139</v>
      </c>
      <c r="E628" s="15">
        <f t="shared" si="60"/>
        <v>-7.9197109937057641E-2</v>
      </c>
      <c r="F628" s="37"/>
      <c r="G628" s="21">
        <v>12291.099306810789</v>
      </c>
      <c r="H628" s="22">
        <f t="shared" si="64"/>
        <v>844.65512137628139</v>
      </c>
      <c r="I628" s="22">
        <f t="shared" si="61"/>
        <v>13135.754428187071</v>
      </c>
      <c r="J628" s="21">
        <f t="shared" si="65"/>
        <v>0</v>
      </c>
      <c r="K628" s="34"/>
      <c r="L628" s="46">
        <f>VLOOKUP(A628,'2018-19 TITLE IV-A'!$1:$1048576,2,0)</f>
        <v>10000</v>
      </c>
      <c r="M628" s="5"/>
    </row>
    <row r="629" spans="1:13" x14ac:dyDescent="0.3">
      <c r="A629" s="12" t="s">
        <v>842</v>
      </c>
      <c r="B629" s="21">
        <v>97611.664506586225</v>
      </c>
      <c r="C629" s="21">
        <v>104186.45400191171</v>
      </c>
      <c r="D629" s="22">
        <f t="shared" si="59"/>
        <v>-6574.7894953254872</v>
      </c>
      <c r="E629" s="15">
        <f t="shared" si="60"/>
        <v>-6.3105991640764025E-2</v>
      </c>
      <c r="F629" s="37"/>
      <c r="G629" s="21">
        <v>101199.13722481899</v>
      </c>
      <c r="H629" s="22">
        <f t="shared" si="64"/>
        <v>6574.7894953254872</v>
      </c>
      <c r="I629" s="22">
        <f t="shared" si="61"/>
        <v>107773.92672014447</v>
      </c>
      <c r="J629" s="21">
        <f t="shared" si="65"/>
        <v>0</v>
      </c>
      <c r="K629" s="34"/>
      <c r="L629" s="46">
        <f>VLOOKUP(A629,'2018-19 TITLE IV-A'!$1:$1048576,2,0)</f>
        <v>27721</v>
      </c>
      <c r="M629" s="5"/>
    </row>
    <row r="630" spans="1:13" x14ac:dyDescent="0.3">
      <c r="A630" s="12" t="s">
        <v>843</v>
      </c>
      <c r="B630" s="21">
        <v>85005.540219932212</v>
      </c>
      <c r="C630" s="21">
        <v>89283.317232129106</v>
      </c>
      <c r="D630" s="22">
        <f t="shared" si="59"/>
        <v>-4277.7770121968933</v>
      </c>
      <c r="E630" s="15">
        <f t="shared" si="60"/>
        <v>-4.7912388840515741E-2</v>
      </c>
      <c r="F630" s="37"/>
      <c r="G630" s="21">
        <v>94098.950294336624</v>
      </c>
      <c r="H630" s="22">
        <f t="shared" si="64"/>
        <v>4277.7770121968933</v>
      </c>
      <c r="I630" s="22">
        <f t="shared" si="61"/>
        <v>98376.727306533518</v>
      </c>
      <c r="J630" s="21">
        <f t="shared" si="65"/>
        <v>0</v>
      </c>
      <c r="K630" s="34"/>
      <c r="L630" s="46">
        <f>VLOOKUP(A630,'2018-19 TITLE IV-A'!$1:$1048576,2,0)</f>
        <v>21100</v>
      </c>
      <c r="M630" s="5"/>
    </row>
    <row r="631" spans="1:13" x14ac:dyDescent="0.3">
      <c r="A631" s="12" t="s">
        <v>844</v>
      </c>
      <c r="B631" s="21">
        <v>19864.36505686658</v>
      </c>
      <c r="C631" s="21">
        <v>20526.48706703405</v>
      </c>
      <c r="D631" s="22">
        <f t="shared" si="59"/>
        <v>-662.12201016746985</v>
      </c>
      <c r="E631" s="15">
        <f t="shared" si="60"/>
        <v>-3.2256956974915152E-2</v>
      </c>
      <c r="F631" s="37"/>
      <c r="G631" s="21">
        <v>17435.43751321439</v>
      </c>
      <c r="H631" s="22">
        <f t="shared" si="64"/>
        <v>662.12201016746985</v>
      </c>
      <c r="I631" s="22">
        <f t="shared" si="61"/>
        <v>18097.55952338186</v>
      </c>
      <c r="J631" s="21">
        <f t="shared" si="65"/>
        <v>0</v>
      </c>
      <c r="K631" s="34"/>
      <c r="L631" s="46">
        <f>VLOOKUP(A631,'2018-19 TITLE IV-A'!$1:$1048576,2,0)</f>
        <v>10000</v>
      </c>
      <c r="M631" s="5"/>
    </row>
    <row r="632" spans="1:13" x14ac:dyDescent="0.3">
      <c r="A632" s="12" t="s">
        <v>471</v>
      </c>
      <c r="B632" s="21">
        <v>5601.8914500483625</v>
      </c>
      <c r="C632" s="21">
        <v>6183.2713564536307</v>
      </c>
      <c r="D632" s="22">
        <f t="shared" si="59"/>
        <v>-581.37990640526823</v>
      </c>
      <c r="E632" s="15">
        <f t="shared" si="60"/>
        <v>-9.4024646969191772E-2</v>
      </c>
      <c r="F632" s="37"/>
      <c r="G632" s="21">
        <v>8206.6111724314978</v>
      </c>
      <c r="H632" s="22">
        <f t="shared" si="64"/>
        <v>581.37990640526823</v>
      </c>
      <c r="I632" s="22">
        <f t="shared" si="61"/>
        <v>8787.991078836767</v>
      </c>
      <c r="J632" s="21">
        <f t="shared" si="65"/>
        <v>0</v>
      </c>
      <c r="K632" s="34"/>
      <c r="L632" s="46">
        <f>VLOOKUP(A632,'2018-19 TITLE IV-A'!$1:$1048576,2,0)</f>
        <v>10000</v>
      </c>
      <c r="M632" s="5"/>
    </row>
    <row r="633" spans="1:13" x14ac:dyDescent="0.3">
      <c r="A633" s="12" t="s">
        <v>845</v>
      </c>
      <c r="B633" s="21">
        <v>107603.34864105415</v>
      </c>
      <c r="C633" s="21">
        <v>116421.63036953281</v>
      </c>
      <c r="D633" s="22">
        <f t="shared" si="59"/>
        <v>-8818.2817284786579</v>
      </c>
      <c r="E633" s="15">
        <f t="shared" si="60"/>
        <v>-7.5744358677065748E-2</v>
      </c>
      <c r="F633" s="37"/>
      <c r="G633" s="21">
        <v>95009.144026128284</v>
      </c>
      <c r="H633" s="22">
        <f t="shared" ref="H633:H664" si="66">-D633</f>
        <v>8818.2817284786579</v>
      </c>
      <c r="I633" s="22">
        <f t="shared" si="61"/>
        <v>103827.42575460694</v>
      </c>
      <c r="J633" s="21">
        <f t="shared" ref="J633:J664" si="67">D633+H633</f>
        <v>0</v>
      </c>
      <c r="K633" s="34"/>
      <c r="L633" s="46">
        <f>VLOOKUP(A633,'2018-19 TITLE IV-A'!$1:$1048576,2,0)</f>
        <v>34872</v>
      </c>
      <c r="M633" s="5"/>
    </row>
    <row r="634" spans="1:13" x14ac:dyDescent="0.3">
      <c r="A634" s="12" t="s">
        <v>846</v>
      </c>
      <c r="B634" s="21">
        <v>51434.163841617003</v>
      </c>
      <c r="C634" s="21">
        <v>56739.845690811722</v>
      </c>
      <c r="D634" s="22">
        <f t="shared" si="59"/>
        <v>-5305.6818491947197</v>
      </c>
      <c r="E634" s="15">
        <f t="shared" si="60"/>
        <v>-9.3508922779004022E-2</v>
      </c>
      <c r="F634" s="37"/>
      <c r="G634" s="21">
        <v>58800.996195919739</v>
      </c>
      <c r="H634" s="22">
        <f t="shared" si="66"/>
        <v>5305.6818491947197</v>
      </c>
      <c r="I634" s="22">
        <f t="shared" si="61"/>
        <v>64106.678045114459</v>
      </c>
      <c r="J634" s="21">
        <f t="shared" si="67"/>
        <v>0</v>
      </c>
      <c r="K634" s="34"/>
      <c r="L634" s="46">
        <f>VLOOKUP(A634,'2018-19 TITLE IV-A'!$1:$1048576,2,0)</f>
        <v>29836</v>
      </c>
      <c r="M634" s="5"/>
    </row>
    <row r="635" spans="1:13" x14ac:dyDescent="0.3">
      <c r="A635" s="12" t="s">
        <v>978</v>
      </c>
      <c r="B635" s="21">
        <v>49557.923119230036</v>
      </c>
      <c r="C635" s="21">
        <v>50322.891869905936</v>
      </c>
      <c r="D635" s="22">
        <f t="shared" si="59"/>
        <v>-764.96875067590008</v>
      </c>
      <c r="E635" s="15">
        <f t="shared" si="60"/>
        <v>-1.5201208083460038E-2</v>
      </c>
      <c r="F635" s="37"/>
      <c r="G635" s="21">
        <v>46709.938721470695</v>
      </c>
      <c r="H635" s="22">
        <f t="shared" si="66"/>
        <v>764.96875067590008</v>
      </c>
      <c r="I635" s="22">
        <f t="shared" si="61"/>
        <v>47474.907472146595</v>
      </c>
      <c r="J635" s="21">
        <f t="shared" si="67"/>
        <v>0</v>
      </c>
      <c r="K635" s="34"/>
      <c r="L635" s="46">
        <f>VLOOKUP(A635,'2018-19 TITLE IV-A'!$1:$1048576,2,0)</f>
        <v>10000</v>
      </c>
      <c r="M635" s="5"/>
    </row>
    <row r="636" spans="1:13" x14ac:dyDescent="0.3">
      <c r="A636" s="12" t="s">
        <v>847</v>
      </c>
      <c r="B636" s="21">
        <v>262620.14200394013</v>
      </c>
      <c r="C636" s="21">
        <v>277892.24846301868</v>
      </c>
      <c r="D636" s="22">
        <f t="shared" si="59"/>
        <v>-15272.106459078554</v>
      </c>
      <c r="E636" s="15">
        <f t="shared" si="60"/>
        <v>-5.4956935803522233E-2</v>
      </c>
      <c r="F636" s="37"/>
      <c r="G636" s="21">
        <v>242355.66306024403</v>
      </c>
      <c r="H636" s="22">
        <f t="shared" si="66"/>
        <v>15272.106459078554</v>
      </c>
      <c r="I636" s="22">
        <f t="shared" si="61"/>
        <v>257627.76951932258</v>
      </c>
      <c r="J636" s="21">
        <f t="shared" si="67"/>
        <v>0</v>
      </c>
      <c r="K636" s="34"/>
      <c r="L636" s="46">
        <f>VLOOKUP(A636,'2018-19 TITLE IV-A'!$1:$1048576,2,0)</f>
        <v>69621</v>
      </c>
      <c r="M636" s="5"/>
    </row>
    <row r="637" spans="1:13" x14ac:dyDescent="0.3">
      <c r="A637" s="12" t="s">
        <v>848</v>
      </c>
      <c r="B637" s="21">
        <v>33525.879550026679</v>
      </c>
      <c r="C637" s="21">
        <v>36684.800654216153</v>
      </c>
      <c r="D637" s="22">
        <f t="shared" si="59"/>
        <v>-3158.9211041894741</v>
      </c>
      <c r="E637" s="15">
        <f t="shared" si="60"/>
        <v>-8.6109807000584682E-2</v>
      </c>
      <c r="F637" s="37"/>
      <c r="G637" s="21">
        <v>37020.081857793382</v>
      </c>
      <c r="H637" s="22">
        <f t="shared" si="66"/>
        <v>3158.9211041894741</v>
      </c>
      <c r="I637" s="22">
        <f t="shared" si="61"/>
        <v>40179.002961982857</v>
      </c>
      <c r="J637" s="21">
        <f t="shared" si="67"/>
        <v>0</v>
      </c>
      <c r="K637" s="34"/>
      <c r="L637" s="46">
        <f>VLOOKUP(A637,'2018-19 TITLE IV-A'!$1:$1048576,2,0)</f>
        <v>15751</v>
      </c>
      <c r="M637" s="5"/>
    </row>
    <row r="638" spans="1:13" x14ac:dyDescent="0.3">
      <c r="A638" s="12" t="s">
        <v>849</v>
      </c>
      <c r="B638" s="21">
        <v>38382.261396675392</v>
      </c>
      <c r="C638" s="21">
        <v>41888.472885817646</v>
      </c>
      <c r="D638" s="22">
        <f t="shared" si="59"/>
        <v>-3506.2114891422534</v>
      </c>
      <c r="E638" s="15">
        <f t="shared" si="60"/>
        <v>-8.3703492812920555E-2</v>
      </c>
      <c r="F638" s="37"/>
      <c r="G638" s="21">
        <v>37907.919134110103</v>
      </c>
      <c r="H638" s="22">
        <f t="shared" si="66"/>
        <v>3506.2114891422534</v>
      </c>
      <c r="I638" s="22">
        <f t="shared" si="61"/>
        <v>41414.130623252357</v>
      </c>
      <c r="J638" s="21">
        <f t="shared" si="67"/>
        <v>0</v>
      </c>
      <c r="K638" s="34"/>
      <c r="L638" s="46">
        <f>VLOOKUP(A638,'2018-19 TITLE IV-A'!$1:$1048576,2,0)</f>
        <v>16728</v>
      </c>
      <c r="M638" s="5"/>
    </row>
    <row r="639" spans="1:13" x14ac:dyDescent="0.3">
      <c r="A639" s="12" t="s">
        <v>149</v>
      </c>
      <c r="B639" s="21">
        <v>94954.228205238993</v>
      </c>
      <c r="C639" s="21">
        <v>100200.63761852903</v>
      </c>
      <c r="D639" s="22">
        <f t="shared" si="59"/>
        <v>-5246.4094132900354</v>
      </c>
      <c r="E639" s="15">
        <f t="shared" si="60"/>
        <v>-5.2359042197550609E-2</v>
      </c>
      <c r="F639" s="37"/>
      <c r="G639" s="21">
        <v>81073.209055080253</v>
      </c>
      <c r="H639" s="22">
        <f t="shared" si="66"/>
        <v>5246.4094132900354</v>
      </c>
      <c r="I639" s="22">
        <f t="shared" si="61"/>
        <v>86319.618468370289</v>
      </c>
      <c r="J639" s="21">
        <f t="shared" si="67"/>
        <v>0</v>
      </c>
      <c r="K639" s="34"/>
      <c r="L639" s="46">
        <f>VLOOKUP(A639,'2018-19 TITLE IV-A'!$1:$1048576,2,0)</f>
        <v>25307</v>
      </c>
      <c r="M639" s="5"/>
    </row>
    <row r="640" spans="1:13" x14ac:dyDescent="0.3">
      <c r="A640" s="12" t="s">
        <v>850</v>
      </c>
      <c r="B640" s="21">
        <v>124402.74865361027</v>
      </c>
      <c r="C640" s="21">
        <v>133178.83835264316</v>
      </c>
      <c r="D640" s="22">
        <f t="shared" si="59"/>
        <v>-8776.0896990328911</v>
      </c>
      <c r="E640" s="15">
        <f t="shared" si="60"/>
        <v>-6.5897028443773875E-2</v>
      </c>
      <c r="F640" s="37"/>
      <c r="G640" s="21">
        <v>98264.902968879702</v>
      </c>
      <c r="H640" s="22">
        <f t="shared" si="66"/>
        <v>8776.0896990328911</v>
      </c>
      <c r="I640" s="22">
        <f t="shared" si="61"/>
        <v>107040.99266791259</v>
      </c>
      <c r="J640" s="21">
        <f t="shared" si="67"/>
        <v>0</v>
      </c>
      <c r="K640" s="34"/>
      <c r="L640" s="46">
        <f>VLOOKUP(A640,'2018-19 TITLE IV-A'!$1:$1048576,2,0)</f>
        <v>36420</v>
      </c>
      <c r="M640" s="5"/>
    </row>
    <row r="641" spans="1:13" x14ac:dyDescent="0.3">
      <c r="A641" s="12" t="s">
        <v>150</v>
      </c>
      <c r="B641" s="21">
        <v>30467.854993732093</v>
      </c>
      <c r="C641" s="21">
        <v>33151.959464875828</v>
      </c>
      <c r="D641" s="22">
        <f t="shared" si="59"/>
        <v>-2684.1044711437353</v>
      </c>
      <c r="E641" s="15">
        <f t="shared" si="60"/>
        <v>-8.0963674982394873E-2</v>
      </c>
      <c r="F641" s="37"/>
      <c r="G641" s="21">
        <v>25817.817158684124</v>
      </c>
      <c r="H641" s="22">
        <f t="shared" si="66"/>
        <v>2684.1044711437353</v>
      </c>
      <c r="I641" s="22">
        <f t="shared" si="61"/>
        <v>28501.921629827859</v>
      </c>
      <c r="J641" s="21">
        <f t="shared" si="67"/>
        <v>0</v>
      </c>
      <c r="K641" s="34"/>
      <c r="L641" s="46">
        <f>VLOOKUP(A641,'2018-19 TITLE IV-A'!$1:$1048576,2,0)</f>
        <v>11869</v>
      </c>
      <c r="M641" s="5"/>
    </row>
    <row r="642" spans="1:13" x14ac:dyDescent="0.3">
      <c r="A642" s="12" t="s">
        <v>151</v>
      </c>
      <c r="B642" s="21">
        <v>78935.552924114629</v>
      </c>
      <c r="C642" s="21">
        <v>86320.320212596882</v>
      </c>
      <c r="D642" s="22">
        <f t="shared" si="59"/>
        <v>-7384.7672884822532</v>
      </c>
      <c r="E642" s="15">
        <f t="shared" si="60"/>
        <v>-8.5550740199925479E-2</v>
      </c>
      <c r="F642" s="37"/>
      <c r="G642" s="21">
        <v>83290.19091881979</v>
      </c>
      <c r="H642" s="22">
        <f t="shared" si="66"/>
        <v>7384.7672884822532</v>
      </c>
      <c r="I642" s="22">
        <f t="shared" si="61"/>
        <v>90674.958207302043</v>
      </c>
      <c r="J642" s="21">
        <f t="shared" si="67"/>
        <v>0</v>
      </c>
      <c r="K642" s="34"/>
      <c r="L642" s="46">
        <f>VLOOKUP(A642,'2018-19 TITLE IV-A'!$1:$1048576,2,0)</f>
        <v>34285</v>
      </c>
      <c r="M642" s="5"/>
    </row>
    <row r="643" spans="1:13" x14ac:dyDescent="0.3">
      <c r="A643" s="12" t="s">
        <v>851</v>
      </c>
      <c r="B643" s="21">
        <v>228600.32286562971</v>
      </c>
      <c r="C643" s="21">
        <v>251625.21365315848</v>
      </c>
      <c r="D643" s="22">
        <f t="shared" ref="D643:D689" si="68">B643-C643</f>
        <v>-23024.89078752877</v>
      </c>
      <c r="E643" s="15">
        <f t="shared" ref="E643:E689" si="69">(B643/C643)-1</f>
        <v>-9.1504704370629519E-2</v>
      </c>
      <c r="F643" s="37"/>
      <c r="G643" s="21">
        <v>291175.00106668245</v>
      </c>
      <c r="H643" s="22">
        <f t="shared" si="66"/>
        <v>23024.89078752877</v>
      </c>
      <c r="I643" s="22">
        <f t="shared" ref="I643:I689" si="70">G643+H643</f>
        <v>314199.89185421122</v>
      </c>
      <c r="J643" s="21">
        <f t="shared" si="67"/>
        <v>0</v>
      </c>
      <c r="K643" s="34"/>
      <c r="L643" s="46">
        <f>VLOOKUP(A643,'2018-19 TITLE IV-A'!$1:$1048576,2,0)</f>
        <v>120602</v>
      </c>
      <c r="M643" s="5"/>
    </row>
    <row r="644" spans="1:13" x14ac:dyDescent="0.3">
      <c r="A644" s="12" t="s">
        <v>852</v>
      </c>
      <c r="B644" s="21">
        <v>34137.347047157797</v>
      </c>
      <c r="C644" s="21">
        <v>37100.289531006609</v>
      </c>
      <c r="D644" s="22">
        <f t="shared" si="68"/>
        <v>-2962.9424838488121</v>
      </c>
      <c r="E644" s="15">
        <f t="shared" si="69"/>
        <v>-7.9863055553044404E-2</v>
      </c>
      <c r="F644" s="37"/>
      <c r="G644" s="21">
        <v>31413.829854036347</v>
      </c>
      <c r="H644" s="22">
        <f t="shared" si="66"/>
        <v>2962.9424838488121</v>
      </c>
      <c r="I644" s="22">
        <f t="shared" si="70"/>
        <v>34376.772337885159</v>
      </c>
      <c r="J644" s="21">
        <f t="shared" si="67"/>
        <v>0</v>
      </c>
      <c r="K644" s="34"/>
      <c r="L644" s="46">
        <f>VLOOKUP(A644,'2018-19 TITLE IV-A'!$1:$1048576,2,0)</f>
        <v>13743</v>
      </c>
      <c r="M644" s="5"/>
    </row>
    <row r="645" spans="1:13" x14ac:dyDescent="0.3">
      <c r="A645" s="12" t="s">
        <v>853</v>
      </c>
      <c r="B645" s="21">
        <v>62567.199100595142</v>
      </c>
      <c r="C645" s="21">
        <v>68348.563342691879</v>
      </c>
      <c r="D645" s="22">
        <f t="shared" si="68"/>
        <v>-5781.3642420967371</v>
      </c>
      <c r="E645" s="15">
        <f t="shared" si="69"/>
        <v>-8.4586477891417267E-2</v>
      </c>
      <c r="F645" s="37"/>
      <c r="G645" s="21">
        <v>67738.565848030223</v>
      </c>
      <c r="H645" s="22">
        <f t="shared" si="66"/>
        <v>5781.3642420967371</v>
      </c>
      <c r="I645" s="22">
        <f t="shared" si="70"/>
        <v>73519.93009012696</v>
      </c>
      <c r="J645" s="21">
        <f t="shared" si="67"/>
        <v>0</v>
      </c>
      <c r="K645" s="34"/>
      <c r="L645" s="46">
        <f>VLOOKUP(A645,'2018-19 TITLE IV-A'!$1:$1048576,2,0)</f>
        <v>30757</v>
      </c>
      <c r="M645" s="5"/>
    </row>
    <row r="646" spans="1:13" x14ac:dyDescent="0.3">
      <c r="A646" s="12" t="s">
        <v>854</v>
      </c>
      <c r="B646" s="21">
        <v>41514.242264067092</v>
      </c>
      <c r="C646" s="21">
        <v>45186.915844508389</v>
      </c>
      <c r="D646" s="22">
        <f t="shared" si="68"/>
        <v>-3672.6735804412965</v>
      </c>
      <c r="E646" s="15">
        <f t="shared" si="69"/>
        <v>-8.1277367835398295E-2</v>
      </c>
      <c r="F646" s="37"/>
      <c r="G646" s="21">
        <v>48523.264757467448</v>
      </c>
      <c r="H646" s="22">
        <f t="shared" si="66"/>
        <v>3672.6735804412965</v>
      </c>
      <c r="I646" s="22">
        <f t="shared" si="70"/>
        <v>52195.938337908745</v>
      </c>
      <c r="J646" s="21">
        <f t="shared" si="67"/>
        <v>0</v>
      </c>
      <c r="K646" s="34"/>
      <c r="L646" s="46">
        <f>VLOOKUP(A646,'2018-19 TITLE IV-A'!$1:$1048576,2,0)</f>
        <v>17986</v>
      </c>
      <c r="M646" s="5"/>
    </row>
    <row r="647" spans="1:13" x14ac:dyDescent="0.3">
      <c r="A647" s="12" t="s">
        <v>855</v>
      </c>
      <c r="B647" s="21">
        <v>60894.415824741489</v>
      </c>
      <c r="C647" s="21">
        <v>66365.881214209207</v>
      </c>
      <c r="D647" s="22">
        <f t="shared" si="68"/>
        <v>-5471.4653894677176</v>
      </c>
      <c r="E647" s="15">
        <f t="shared" si="69"/>
        <v>-8.2443949953854512E-2</v>
      </c>
      <c r="F647" s="37"/>
      <c r="G647" s="21">
        <v>71383.85776335129</v>
      </c>
      <c r="H647" s="22">
        <f t="shared" si="66"/>
        <v>5471.4653894677176</v>
      </c>
      <c r="I647" s="22">
        <f t="shared" si="70"/>
        <v>76855.323152819008</v>
      </c>
      <c r="J647" s="21">
        <f t="shared" si="67"/>
        <v>0</v>
      </c>
      <c r="K647" s="34"/>
      <c r="L647" s="46">
        <f>VLOOKUP(A647,'2018-19 TITLE IV-A'!$1:$1048576,2,0)</f>
        <v>26179</v>
      </c>
      <c r="M647" s="5"/>
    </row>
    <row r="648" spans="1:13" x14ac:dyDescent="0.3">
      <c r="A648" s="12" t="s">
        <v>152</v>
      </c>
      <c r="B648" s="21">
        <v>66173.05838360441</v>
      </c>
      <c r="C648" s="21">
        <v>72515.801068357847</v>
      </c>
      <c r="D648" s="22">
        <f t="shared" si="68"/>
        <v>-6342.7426847534371</v>
      </c>
      <c r="E648" s="15">
        <f t="shared" si="69"/>
        <v>-8.7467042924539662E-2</v>
      </c>
      <c r="F648" s="37"/>
      <c r="G648" s="21">
        <v>60420.297523863803</v>
      </c>
      <c r="H648" s="22">
        <f t="shared" si="66"/>
        <v>6342.7426847534371</v>
      </c>
      <c r="I648" s="22">
        <f t="shared" si="70"/>
        <v>66763.04020861724</v>
      </c>
      <c r="J648" s="21">
        <f t="shared" si="67"/>
        <v>0</v>
      </c>
      <c r="K648" s="34"/>
      <c r="L648" s="46">
        <f>VLOOKUP(A648,'2018-19 TITLE IV-A'!$1:$1048576,2,0)</f>
        <v>31043</v>
      </c>
      <c r="M648" s="5"/>
    </row>
    <row r="649" spans="1:13" x14ac:dyDescent="0.3">
      <c r="A649" s="12" t="s">
        <v>856</v>
      </c>
      <c r="B649" s="21">
        <v>53010.969583734142</v>
      </c>
      <c r="C649" s="21">
        <v>56077.113581396625</v>
      </c>
      <c r="D649" s="22">
        <f t="shared" si="68"/>
        <v>-3066.1439976624824</v>
      </c>
      <c r="E649" s="15">
        <f t="shared" si="69"/>
        <v>-5.4677279229287334E-2</v>
      </c>
      <c r="F649" s="37"/>
      <c r="G649" s="21">
        <v>54279.967571661691</v>
      </c>
      <c r="H649" s="22">
        <f t="shared" si="66"/>
        <v>3066.1439976624824</v>
      </c>
      <c r="I649" s="22">
        <f t="shared" si="70"/>
        <v>57346.111569324174</v>
      </c>
      <c r="J649" s="21">
        <f t="shared" si="67"/>
        <v>0</v>
      </c>
      <c r="K649" s="34"/>
      <c r="L649" s="46">
        <f>VLOOKUP(A649,'2018-19 TITLE IV-A'!$1:$1048576,2,0)</f>
        <v>14542</v>
      </c>
      <c r="M649" s="5"/>
    </row>
    <row r="650" spans="1:13" x14ac:dyDescent="0.3">
      <c r="A650" s="12" t="s">
        <v>857</v>
      </c>
      <c r="B650" s="21">
        <v>208163.68142201341</v>
      </c>
      <c r="C650" s="21">
        <v>220231.95501460182</v>
      </c>
      <c r="D650" s="22">
        <f t="shared" si="68"/>
        <v>-12068.273592588404</v>
      </c>
      <c r="E650" s="15">
        <f t="shared" si="69"/>
        <v>-5.4798013266459278E-2</v>
      </c>
      <c r="F650" s="37"/>
      <c r="G650" s="21">
        <v>197207.27326905512</v>
      </c>
      <c r="H650" s="22">
        <f t="shared" si="66"/>
        <v>12068.273592588404</v>
      </c>
      <c r="I650" s="22">
        <f t="shared" si="70"/>
        <v>209275.54686164352</v>
      </c>
      <c r="J650" s="21">
        <f t="shared" si="67"/>
        <v>0</v>
      </c>
      <c r="K650" s="34"/>
      <c r="L650" s="46">
        <f>VLOOKUP(A650,'2018-19 TITLE IV-A'!$1:$1048576,2,0)</f>
        <v>52144</v>
      </c>
      <c r="M650" s="5"/>
    </row>
    <row r="651" spans="1:13" x14ac:dyDescent="0.3">
      <c r="A651" s="12" t="s">
        <v>858</v>
      </c>
      <c r="B651" s="21">
        <v>22027.275861234899</v>
      </c>
      <c r="C651" s="21">
        <v>23674.489825670273</v>
      </c>
      <c r="D651" s="22">
        <f t="shared" si="68"/>
        <v>-1647.2139644353738</v>
      </c>
      <c r="E651" s="15">
        <f t="shared" si="69"/>
        <v>-6.9577590755484753E-2</v>
      </c>
      <c r="F651" s="37"/>
      <c r="G651" s="21">
        <v>19323.583429482267</v>
      </c>
      <c r="H651" s="22">
        <f t="shared" si="66"/>
        <v>1647.2139644353738</v>
      </c>
      <c r="I651" s="22">
        <f t="shared" si="70"/>
        <v>20970.797393917641</v>
      </c>
      <c r="J651" s="21">
        <f t="shared" si="67"/>
        <v>0</v>
      </c>
      <c r="K651" s="34"/>
      <c r="L651" s="46">
        <f>VLOOKUP(A651,'2018-19 TITLE IV-A'!$1:$1048576,2,0)</f>
        <v>10000</v>
      </c>
      <c r="M651" s="5"/>
    </row>
    <row r="652" spans="1:13" x14ac:dyDescent="0.3">
      <c r="A652" s="12" t="s">
        <v>859</v>
      </c>
      <c r="B652" s="21">
        <v>6320.1517893372747</v>
      </c>
      <c r="C652" s="21">
        <v>6932.2208823813817</v>
      </c>
      <c r="D652" s="22">
        <f t="shared" si="68"/>
        <v>-612.06909304410692</v>
      </c>
      <c r="E652" s="15">
        <f t="shared" si="69"/>
        <v>-8.8293362751858395E-2</v>
      </c>
      <c r="F652" s="37"/>
      <c r="G652" s="21">
        <v>5751.7358989651366</v>
      </c>
      <c r="H652" s="22">
        <f t="shared" si="66"/>
        <v>612.06909304410692</v>
      </c>
      <c r="I652" s="22">
        <f t="shared" si="70"/>
        <v>6363.8049920092435</v>
      </c>
      <c r="J652" s="21">
        <f t="shared" si="67"/>
        <v>0</v>
      </c>
      <c r="K652" s="34"/>
      <c r="L652" s="46">
        <f>VLOOKUP(A652,'2018-19 TITLE IV-A'!$1:$1048576,2,0)</f>
        <v>10000</v>
      </c>
      <c r="M652" s="5"/>
    </row>
    <row r="653" spans="1:13" x14ac:dyDescent="0.3">
      <c r="A653" s="12" t="s">
        <v>860</v>
      </c>
      <c r="B653" s="21">
        <v>69966.945613150936</v>
      </c>
      <c r="C653" s="21">
        <v>76993.346260525141</v>
      </c>
      <c r="D653" s="22">
        <f t="shared" si="68"/>
        <v>-7026.4006473742047</v>
      </c>
      <c r="E653" s="15">
        <f t="shared" si="69"/>
        <v>-9.1259842423249471E-2</v>
      </c>
      <c r="F653" s="37"/>
      <c r="G653" s="21">
        <v>70230.570453221153</v>
      </c>
      <c r="H653" s="22">
        <f t="shared" si="66"/>
        <v>7026.4006473742047</v>
      </c>
      <c r="I653" s="22">
        <f t="shared" si="70"/>
        <v>77256.971100595358</v>
      </c>
      <c r="J653" s="21">
        <f t="shared" si="67"/>
        <v>0</v>
      </c>
      <c r="K653" s="34"/>
      <c r="L653" s="46">
        <f>VLOOKUP(A653,'2018-19 TITLE IV-A'!$1:$1048576,2,0)</f>
        <v>33964</v>
      </c>
      <c r="M653" s="5"/>
    </row>
    <row r="654" spans="1:13" x14ac:dyDescent="0.3">
      <c r="A654" s="12" t="s">
        <v>979</v>
      </c>
      <c r="B654" s="21">
        <v>98673.820818421926</v>
      </c>
      <c r="C654" s="21">
        <v>104937.77388791568</v>
      </c>
      <c r="D654" s="22">
        <f t="shared" si="68"/>
        <v>-6263.9530694937566</v>
      </c>
      <c r="E654" s="15">
        <f t="shared" si="69"/>
        <v>-5.9692071190535323E-2</v>
      </c>
      <c r="F654" s="37"/>
      <c r="G654" s="21">
        <v>107545.64809732717</v>
      </c>
      <c r="H654" s="22">
        <f t="shared" si="66"/>
        <v>6263.9530694937566</v>
      </c>
      <c r="I654" s="22">
        <f t="shared" si="70"/>
        <v>113809.60116682092</v>
      </c>
      <c r="J654" s="21">
        <f t="shared" si="67"/>
        <v>0</v>
      </c>
      <c r="K654" s="34"/>
      <c r="L654" s="46">
        <f>VLOOKUP(A654,'2018-19 TITLE IV-A'!$1:$1048576,2,0)</f>
        <v>26394</v>
      </c>
      <c r="M654" s="5"/>
    </row>
    <row r="655" spans="1:13" x14ac:dyDescent="0.3">
      <c r="A655" s="12" t="s">
        <v>861</v>
      </c>
      <c r="B655" s="21">
        <v>22605.404599458634</v>
      </c>
      <c r="C655" s="21">
        <v>24312.800341792317</v>
      </c>
      <c r="D655" s="22">
        <f t="shared" si="68"/>
        <v>-1707.3957423336833</v>
      </c>
      <c r="E655" s="15">
        <f t="shared" si="69"/>
        <v>-7.0226206703090766E-2</v>
      </c>
      <c r="F655" s="37"/>
      <c r="G655" s="21">
        <v>30049.594802372787</v>
      </c>
      <c r="H655" s="22">
        <f t="shared" si="66"/>
        <v>1707.3957423336833</v>
      </c>
      <c r="I655" s="22">
        <f t="shared" si="70"/>
        <v>31756.99054470647</v>
      </c>
      <c r="J655" s="21">
        <f t="shared" si="67"/>
        <v>0</v>
      </c>
      <c r="K655" s="34"/>
      <c r="L655" s="46">
        <f>VLOOKUP(A655,'2018-19 TITLE IV-A'!$1:$1048576,2,0)</f>
        <v>10000</v>
      </c>
      <c r="M655" s="5"/>
    </row>
    <row r="656" spans="1:13" x14ac:dyDescent="0.3">
      <c r="A656" s="12" t="s">
        <v>862</v>
      </c>
      <c r="B656" s="21">
        <v>109683.81412234517</v>
      </c>
      <c r="C656" s="21">
        <v>115916.50502748022</v>
      </c>
      <c r="D656" s="22">
        <f t="shared" si="68"/>
        <v>-6232.6909051350522</v>
      </c>
      <c r="E656" s="15">
        <f t="shared" si="69"/>
        <v>-5.3768795942022884E-2</v>
      </c>
      <c r="F656" s="37"/>
      <c r="G656" s="21">
        <v>107102.62397637425</v>
      </c>
      <c r="H656" s="22">
        <f t="shared" si="66"/>
        <v>6232.6909051350522</v>
      </c>
      <c r="I656" s="22">
        <f t="shared" si="70"/>
        <v>113335.3148815093</v>
      </c>
      <c r="J656" s="21">
        <f t="shared" si="67"/>
        <v>0</v>
      </c>
      <c r="K656" s="34"/>
      <c r="L656" s="46">
        <f>VLOOKUP(A656,'2018-19 TITLE IV-A'!$1:$1048576,2,0)</f>
        <v>31453</v>
      </c>
      <c r="M656" s="5"/>
    </row>
    <row r="657" spans="1:13" x14ac:dyDescent="0.3">
      <c r="A657" s="12" t="s">
        <v>153</v>
      </c>
      <c r="B657" s="21">
        <v>71559.826085478911</v>
      </c>
      <c r="C657" s="21">
        <v>75886.845188309468</v>
      </c>
      <c r="D657" s="22">
        <f t="shared" si="68"/>
        <v>-4327.0191028305562</v>
      </c>
      <c r="E657" s="15">
        <f t="shared" si="69"/>
        <v>-5.7019356808064359E-2</v>
      </c>
      <c r="F657" s="37"/>
      <c r="G657" s="21">
        <v>73045.11088912093</v>
      </c>
      <c r="H657" s="22">
        <f t="shared" si="66"/>
        <v>4327.0191028305562</v>
      </c>
      <c r="I657" s="22">
        <f t="shared" si="70"/>
        <v>77372.129991951486</v>
      </c>
      <c r="J657" s="21">
        <f t="shared" si="67"/>
        <v>0</v>
      </c>
      <c r="K657" s="34"/>
      <c r="L657" s="46">
        <f>VLOOKUP(A657,'2018-19 TITLE IV-A'!$1:$1048576,2,0)</f>
        <v>18980</v>
      </c>
      <c r="M657" s="5"/>
    </row>
    <row r="658" spans="1:13" x14ac:dyDescent="0.3">
      <c r="A658" s="12" t="s">
        <v>154</v>
      </c>
      <c r="B658" s="21">
        <v>93114.412829581968</v>
      </c>
      <c r="C658" s="21">
        <v>99357.256533274092</v>
      </c>
      <c r="D658" s="22">
        <f t="shared" si="68"/>
        <v>-6242.8437036921241</v>
      </c>
      <c r="E658" s="15">
        <f t="shared" si="69"/>
        <v>-6.2832287459562042E-2</v>
      </c>
      <c r="F658" s="37"/>
      <c r="G658" s="21">
        <v>99962.940883244039</v>
      </c>
      <c r="H658" s="22">
        <f t="shared" si="66"/>
        <v>6242.8437036921241</v>
      </c>
      <c r="I658" s="22">
        <f t="shared" si="70"/>
        <v>106205.78458693616</v>
      </c>
      <c r="J658" s="21">
        <f t="shared" si="67"/>
        <v>0</v>
      </c>
      <c r="K658" s="34"/>
      <c r="L658" s="46">
        <f>VLOOKUP(A658,'2018-19 TITLE IV-A'!$1:$1048576,2,0)</f>
        <v>25704</v>
      </c>
      <c r="M658" s="5"/>
    </row>
    <row r="659" spans="1:13" x14ac:dyDescent="0.3">
      <c r="A659" s="12" t="s">
        <v>980</v>
      </c>
      <c r="B659" s="21">
        <v>85362.630097871734</v>
      </c>
      <c r="C659" s="21">
        <v>88303.16657598404</v>
      </c>
      <c r="D659" s="22">
        <f t="shared" si="68"/>
        <v>-2940.5364781123062</v>
      </c>
      <c r="E659" s="15">
        <f t="shared" si="69"/>
        <v>-3.3300464662068485E-2</v>
      </c>
      <c r="F659" s="37"/>
      <c r="G659" s="21">
        <v>102101.38625456506</v>
      </c>
      <c r="H659" s="22">
        <f t="shared" si="66"/>
        <v>2940.5364781123062</v>
      </c>
      <c r="I659" s="22">
        <f t="shared" si="70"/>
        <v>105041.92273267737</v>
      </c>
      <c r="J659" s="21">
        <f t="shared" si="67"/>
        <v>0</v>
      </c>
      <c r="K659" s="34"/>
      <c r="L659" s="46">
        <f>VLOOKUP(A659,'2018-19 TITLE IV-A'!$1:$1048576,2,0)</f>
        <v>11952</v>
      </c>
      <c r="M659" s="5"/>
    </row>
    <row r="660" spans="1:13" x14ac:dyDescent="0.3">
      <c r="A660" s="12" t="s">
        <v>863</v>
      </c>
      <c r="B660" s="21">
        <v>212113.63198046788</v>
      </c>
      <c r="C660" s="21">
        <v>228153.42292337818</v>
      </c>
      <c r="D660" s="22">
        <f t="shared" si="68"/>
        <v>-16039.790942910302</v>
      </c>
      <c r="E660" s="15">
        <f t="shared" si="69"/>
        <v>-7.0302653089263645E-2</v>
      </c>
      <c r="F660" s="37"/>
      <c r="G660" s="21">
        <v>190940.72680055606</v>
      </c>
      <c r="H660" s="22">
        <f t="shared" si="66"/>
        <v>16039.790942910302</v>
      </c>
      <c r="I660" s="22">
        <f t="shared" si="70"/>
        <v>206980.51774346636</v>
      </c>
      <c r="J660" s="21">
        <f t="shared" si="67"/>
        <v>0</v>
      </c>
      <c r="K660" s="34"/>
      <c r="L660" s="46">
        <f>VLOOKUP(A660,'2018-19 TITLE IV-A'!$1:$1048576,2,0)</f>
        <v>66111</v>
      </c>
      <c r="M660" s="5"/>
    </row>
    <row r="661" spans="1:13" x14ac:dyDescent="0.3">
      <c r="A661" s="12" t="s">
        <v>864</v>
      </c>
      <c r="B661" s="21">
        <v>14545.115405919991</v>
      </c>
      <c r="C661" s="21">
        <v>15893.926302731004</v>
      </c>
      <c r="D661" s="22">
        <f t="shared" si="68"/>
        <v>-1348.8108968110137</v>
      </c>
      <c r="E661" s="15">
        <f t="shared" si="69"/>
        <v>-8.4863291242218253E-2</v>
      </c>
      <c r="F661" s="37"/>
      <c r="G661" s="21">
        <v>14983.740120566265</v>
      </c>
      <c r="H661" s="22">
        <f t="shared" si="66"/>
        <v>1348.8108968110137</v>
      </c>
      <c r="I661" s="22">
        <f t="shared" si="70"/>
        <v>16332.551017377278</v>
      </c>
      <c r="J661" s="21">
        <f t="shared" si="67"/>
        <v>0</v>
      </c>
      <c r="K661" s="34"/>
      <c r="L661" s="46">
        <f>VLOOKUP(A661,'2018-19 TITLE IV-A'!$1:$1048576,2,0)</f>
        <v>10000</v>
      </c>
      <c r="M661" s="5"/>
    </row>
    <row r="662" spans="1:13" x14ac:dyDescent="0.3">
      <c r="A662" s="12" t="s">
        <v>981</v>
      </c>
      <c r="B662" s="21">
        <v>167772.57409859693</v>
      </c>
      <c r="C662" s="21">
        <v>183307.90666175849</v>
      </c>
      <c r="D662" s="22">
        <f t="shared" si="68"/>
        <v>-15535.332563161559</v>
      </c>
      <c r="E662" s="15">
        <f t="shared" si="69"/>
        <v>-8.4749931664581779E-2</v>
      </c>
      <c r="F662" s="37"/>
      <c r="G662" s="21">
        <v>178972.05203470687</v>
      </c>
      <c r="H662" s="22">
        <f t="shared" si="66"/>
        <v>15535.332563161559</v>
      </c>
      <c r="I662" s="22">
        <f t="shared" si="70"/>
        <v>194507.38459786843</v>
      </c>
      <c r="J662" s="21">
        <f t="shared" si="67"/>
        <v>0</v>
      </c>
      <c r="K662" s="34"/>
      <c r="L662" s="46">
        <f>VLOOKUP(A662,'2018-19 TITLE IV-A'!$1:$1048576,2,0)</f>
        <v>74507</v>
      </c>
      <c r="M662" s="5"/>
    </row>
    <row r="663" spans="1:13" x14ac:dyDescent="0.3">
      <c r="A663" s="12" t="s">
        <v>865</v>
      </c>
      <c r="B663" s="21">
        <v>28851.6000776988</v>
      </c>
      <c r="C663" s="21">
        <v>31479.419454823277</v>
      </c>
      <c r="D663" s="22">
        <f t="shared" si="68"/>
        <v>-2627.8193771244769</v>
      </c>
      <c r="E663" s="15">
        <f t="shared" si="69"/>
        <v>-8.3477377367003558E-2</v>
      </c>
      <c r="F663" s="37"/>
      <c r="G663" s="21">
        <v>34281.589119753597</v>
      </c>
      <c r="H663" s="22">
        <f t="shared" si="66"/>
        <v>2627.8193771244769</v>
      </c>
      <c r="I663" s="22">
        <f t="shared" si="70"/>
        <v>36909.408496878073</v>
      </c>
      <c r="J663" s="21">
        <f t="shared" si="67"/>
        <v>0</v>
      </c>
      <c r="K663" s="34"/>
      <c r="L663" s="46">
        <f>VLOOKUP(A663,'2018-19 TITLE IV-A'!$1:$1048576,2,0)</f>
        <v>13017</v>
      </c>
      <c r="M663" s="5"/>
    </row>
    <row r="664" spans="1:13" x14ac:dyDescent="0.3">
      <c r="A664" s="12" t="s">
        <v>155</v>
      </c>
      <c r="B664" s="21">
        <v>22656.345692329036</v>
      </c>
      <c r="C664" s="21">
        <v>24285.733179359948</v>
      </c>
      <c r="D664" s="22">
        <f t="shared" si="68"/>
        <v>-1629.3874870309119</v>
      </c>
      <c r="E664" s="15">
        <f t="shared" si="69"/>
        <v>-6.7092373740468392E-2</v>
      </c>
      <c r="F664" s="37"/>
      <c r="G664" s="21">
        <v>21366.224731774193</v>
      </c>
      <c r="H664" s="22">
        <f t="shared" si="66"/>
        <v>1629.3874870309119</v>
      </c>
      <c r="I664" s="22">
        <f t="shared" si="70"/>
        <v>22995.612218805105</v>
      </c>
      <c r="J664" s="21">
        <f t="shared" si="67"/>
        <v>0</v>
      </c>
      <c r="K664" s="34"/>
      <c r="L664" s="46">
        <f>VLOOKUP(A664,'2018-19 TITLE IV-A'!$1:$1048576,2,0)</f>
        <v>10000</v>
      </c>
      <c r="M664" s="5"/>
    </row>
    <row r="665" spans="1:13" x14ac:dyDescent="0.3">
      <c r="A665" s="12" t="s">
        <v>866</v>
      </c>
      <c r="B665" s="21">
        <v>39857.021030471529</v>
      </c>
      <c r="C665" s="21">
        <v>42045.362773815992</v>
      </c>
      <c r="D665" s="22">
        <f t="shared" si="68"/>
        <v>-2188.3417433444629</v>
      </c>
      <c r="E665" s="15">
        <f t="shared" si="69"/>
        <v>-5.204716047086333E-2</v>
      </c>
      <c r="F665" s="37"/>
      <c r="G665" s="21">
        <v>41293.450176487349</v>
      </c>
      <c r="H665" s="22">
        <f t="shared" ref="H665:H689" si="71">-D665</f>
        <v>2188.3417433444629</v>
      </c>
      <c r="I665" s="22">
        <f t="shared" si="70"/>
        <v>43481.791919831812</v>
      </c>
      <c r="J665" s="21">
        <f t="shared" ref="J665:J689" si="72">D665+H665</f>
        <v>0</v>
      </c>
      <c r="K665" s="34"/>
      <c r="L665" s="46">
        <f>VLOOKUP(A665,'2018-19 TITLE IV-A'!$1:$1048576,2,0)</f>
        <v>10534</v>
      </c>
      <c r="M665" s="5"/>
    </row>
    <row r="666" spans="1:13" x14ac:dyDescent="0.3">
      <c r="A666" s="12" t="s">
        <v>867</v>
      </c>
      <c r="B666" s="21">
        <v>33649.762038194756</v>
      </c>
      <c r="C666" s="21">
        <v>36498.913800843533</v>
      </c>
      <c r="D666" s="22">
        <f t="shared" si="68"/>
        <v>-2849.1517626487766</v>
      </c>
      <c r="E666" s="15">
        <f t="shared" si="69"/>
        <v>-7.8061275417542153E-2</v>
      </c>
      <c r="F666" s="37"/>
      <c r="G666" s="21">
        <v>31715.975872190022</v>
      </c>
      <c r="H666" s="22">
        <f t="shared" si="71"/>
        <v>2849.1517626487766</v>
      </c>
      <c r="I666" s="22">
        <f t="shared" si="70"/>
        <v>34565.127634838798</v>
      </c>
      <c r="J666" s="21">
        <f t="shared" si="72"/>
        <v>0</v>
      </c>
      <c r="K666" s="34"/>
      <c r="L666" s="46">
        <f>VLOOKUP(A666,'2018-19 TITLE IV-A'!$1:$1048576,2,0)</f>
        <v>13588</v>
      </c>
      <c r="M666" s="5"/>
    </row>
    <row r="667" spans="1:13" x14ac:dyDescent="0.3">
      <c r="A667" s="12" t="s">
        <v>868</v>
      </c>
      <c r="B667" s="21">
        <v>5773.3319784220384</v>
      </c>
      <c r="C667" s="21">
        <v>6222.2458063464037</v>
      </c>
      <c r="D667" s="22">
        <f t="shared" si="68"/>
        <v>-448.91382792436525</v>
      </c>
      <c r="E667" s="15">
        <f t="shared" si="69"/>
        <v>-7.2146591744494226E-2</v>
      </c>
      <c r="F667" s="37"/>
      <c r="G667" s="21">
        <v>9241.3046106732818</v>
      </c>
      <c r="H667" s="22">
        <f t="shared" si="71"/>
        <v>448.91382792436525</v>
      </c>
      <c r="I667" s="22">
        <f t="shared" si="70"/>
        <v>9690.218438597647</v>
      </c>
      <c r="J667" s="21">
        <f t="shared" si="72"/>
        <v>0</v>
      </c>
      <c r="K667" s="34"/>
      <c r="L667" s="46">
        <f>VLOOKUP(A667,'2018-19 TITLE IV-A'!$1:$1048576,2,0)</f>
        <v>10000</v>
      </c>
      <c r="M667" s="5"/>
    </row>
    <row r="668" spans="1:13" x14ac:dyDescent="0.3">
      <c r="A668" s="12" t="s">
        <v>156</v>
      </c>
      <c r="B668" s="21">
        <v>25484.033223564235</v>
      </c>
      <c r="C668" s="21">
        <v>27645.807726365816</v>
      </c>
      <c r="D668" s="22">
        <f t="shared" si="68"/>
        <v>-2161.7745028015815</v>
      </c>
      <c r="E668" s="15">
        <f t="shared" si="69"/>
        <v>-7.8195382251027401E-2</v>
      </c>
      <c r="F668" s="37"/>
      <c r="G668" s="21">
        <v>23299.211428429662</v>
      </c>
      <c r="H668" s="22">
        <f t="shared" si="71"/>
        <v>2161.7745028015815</v>
      </c>
      <c r="I668" s="22">
        <f t="shared" si="70"/>
        <v>25460.985931231244</v>
      </c>
      <c r="J668" s="21">
        <f t="shared" si="72"/>
        <v>0</v>
      </c>
      <c r="K668" s="34"/>
      <c r="L668" s="46">
        <f>VLOOKUP(A668,'2018-19 TITLE IV-A'!$1:$1048576,2,0)</f>
        <v>12601</v>
      </c>
      <c r="M668" s="5"/>
    </row>
    <row r="669" spans="1:13" x14ac:dyDescent="0.3">
      <c r="A669" s="12" t="s">
        <v>982</v>
      </c>
      <c r="B669" s="21">
        <v>4826.4261404061344</v>
      </c>
      <c r="C669" s="21">
        <v>5174.5654052353138</v>
      </c>
      <c r="D669" s="22">
        <f t="shared" si="68"/>
        <v>-348.13926482917941</v>
      </c>
      <c r="E669" s="15">
        <f t="shared" si="69"/>
        <v>-6.7278937952345297E-2</v>
      </c>
      <c r="F669" s="37"/>
      <c r="G669" s="21">
        <v>4166.9638184397991</v>
      </c>
      <c r="H669" s="22">
        <f t="shared" si="71"/>
        <v>348.13926482917941</v>
      </c>
      <c r="I669" s="22">
        <f t="shared" si="70"/>
        <v>4515.1030832689785</v>
      </c>
      <c r="J669" s="21">
        <f t="shared" si="72"/>
        <v>0</v>
      </c>
      <c r="K669" s="34"/>
      <c r="L669" s="46">
        <f>VLOOKUP(A669,'2018-19 TITLE IV-A'!$1:$1048576,2,0)</f>
        <v>10000</v>
      </c>
      <c r="M669" s="5"/>
    </row>
    <row r="670" spans="1:13" x14ac:dyDescent="0.3">
      <c r="A670" s="12" t="s">
        <v>869</v>
      </c>
      <c r="B670" s="21">
        <v>276480.38813000888</v>
      </c>
      <c r="C670" s="21">
        <v>300343.31609312841</v>
      </c>
      <c r="D670" s="22">
        <f t="shared" si="68"/>
        <v>-23862.927963119524</v>
      </c>
      <c r="E670" s="15">
        <f t="shared" si="69"/>
        <v>-7.9452169182683829E-2</v>
      </c>
      <c r="F670" s="37"/>
      <c r="G670" s="21">
        <v>259892.42686873619</v>
      </c>
      <c r="H670" s="22">
        <f t="shared" si="71"/>
        <v>23862.927963119524</v>
      </c>
      <c r="I670" s="22">
        <f t="shared" si="70"/>
        <v>283755.35483185574</v>
      </c>
      <c r="J670" s="21">
        <f t="shared" si="72"/>
        <v>0</v>
      </c>
      <c r="K670" s="34"/>
      <c r="L670" s="46">
        <f>VLOOKUP(A670,'2018-19 TITLE IV-A'!$1:$1048576,2,0)</f>
        <v>115002</v>
      </c>
      <c r="M670" s="5"/>
    </row>
    <row r="671" spans="1:13" x14ac:dyDescent="0.3">
      <c r="A671" s="12" t="s">
        <v>870</v>
      </c>
      <c r="B671" s="21">
        <v>42502.27834222548</v>
      </c>
      <c r="C671" s="21">
        <v>46938.121633710631</v>
      </c>
      <c r="D671" s="22">
        <f t="shared" si="68"/>
        <v>-4435.843291485151</v>
      </c>
      <c r="E671" s="15">
        <f t="shared" si="69"/>
        <v>-9.4504064864397108E-2</v>
      </c>
      <c r="F671" s="37"/>
      <c r="G671" s="21">
        <v>37432.532502659975</v>
      </c>
      <c r="H671" s="22">
        <f t="shared" si="71"/>
        <v>4435.843291485151</v>
      </c>
      <c r="I671" s="22">
        <f t="shared" si="70"/>
        <v>41868.375794145126</v>
      </c>
      <c r="J671" s="21">
        <f t="shared" si="72"/>
        <v>0</v>
      </c>
      <c r="K671" s="34"/>
      <c r="L671" s="46">
        <f>VLOOKUP(A671,'2018-19 TITLE IV-A'!$1:$1048576,2,0)</f>
        <v>26651</v>
      </c>
      <c r="M671" s="5"/>
    </row>
    <row r="672" spans="1:13" x14ac:dyDescent="0.3">
      <c r="A672" s="12" t="s">
        <v>871</v>
      </c>
      <c r="B672" s="21">
        <v>107170.76438815927</v>
      </c>
      <c r="C672" s="21">
        <v>115490.87331810004</v>
      </c>
      <c r="D672" s="22">
        <f t="shared" si="68"/>
        <v>-8320.1089299407759</v>
      </c>
      <c r="E672" s="15">
        <f t="shared" si="69"/>
        <v>-7.2041267772081419E-2</v>
      </c>
      <c r="F672" s="37"/>
      <c r="G672" s="21">
        <v>103709.74260815422</v>
      </c>
      <c r="H672" s="22">
        <f t="shared" si="71"/>
        <v>8320.1089299407759</v>
      </c>
      <c r="I672" s="22">
        <f t="shared" si="70"/>
        <v>112029.851538095</v>
      </c>
      <c r="J672" s="21">
        <f t="shared" si="72"/>
        <v>0</v>
      </c>
      <c r="K672" s="34"/>
      <c r="L672" s="46">
        <f>VLOOKUP(A672,'2018-19 TITLE IV-A'!$1:$1048576,2,0)</f>
        <v>32831</v>
      </c>
      <c r="M672" s="5"/>
    </row>
    <row r="673" spans="1:13" x14ac:dyDescent="0.3">
      <c r="A673" s="12" t="s">
        <v>872</v>
      </c>
      <c r="B673" s="21">
        <v>9659.7927688281416</v>
      </c>
      <c r="C673" s="21">
        <v>10585.568705054009</v>
      </c>
      <c r="D673" s="22">
        <f t="shared" si="68"/>
        <v>-925.77593622586755</v>
      </c>
      <c r="E673" s="15">
        <f t="shared" si="69"/>
        <v>-8.7456419397085594E-2</v>
      </c>
      <c r="F673" s="37"/>
      <c r="G673" s="21">
        <v>9277.8561458854347</v>
      </c>
      <c r="H673" s="22">
        <f t="shared" si="71"/>
        <v>925.77593622586755</v>
      </c>
      <c r="I673" s="22">
        <f t="shared" si="70"/>
        <v>10203.632082111302</v>
      </c>
      <c r="J673" s="21">
        <f t="shared" si="72"/>
        <v>0</v>
      </c>
      <c r="K673" s="34"/>
      <c r="L673" s="46">
        <f>VLOOKUP(A673,'2018-19 TITLE IV-A'!$1:$1048576,2,0)</f>
        <v>10000</v>
      </c>
      <c r="M673" s="5"/>
    </row>
    <row r="674" spans="1:13" x14ac:dyDescent="0.3">
      <c r="A674" s="12" t="s">
        <v>873</v>
      </c>
      <c r="B674" s="21">
        <v>55749.477066880638</v>
      </c>
      <c r="C674" s="21">
        <v>60805.264454692035</v>
      </c>
      <c r="D674" s="22">
        <f t="shared" si="68"/>
        <v>-5055.7873878113969</v>
      </c>
      <c r="E674" s="15">
        <f t="shared" si="69"/>
        <v>-8.3147198407115375E-2</v>
      </c>
      <c r="F674" s="37"/>
      <c r="G674" s="21">
        <v>62481.395155171936</v>
      </c>
      <c r="H674" s="22">
        <f t="shared" si="71"/>
        <v>5055.7873878113969</v>
      </c>
      <c r="I674" s="22">
        <f t="shared" si="70"/>
        <v>67537.182542983326</v>
      </c>
      <c r="J674" s="21">
        <f t="shared" si="72"/>
        <v>0</v>
      </c>
      <c r="K674" s="34"/>
      <c r="L674" s="46">
        <f>VLOOKUP(A674,'2018-19 TITLE IV-A'!$1:$1048576,2,0)</f>
        <v>24187</v>
      </c>
      <c r="M674" s="5"/>
    </row>
    <row r="675" spans="1:13" x14ac:dyDescent="0.3">
      <c r="A675" s="12" t="s">
        <v>983</v>
      </c>
      <c r="B675" s="21">
        <v>321422.44696596218</v>
      </c>
      <c r="C675" s="21">
        <v>349396.8644722568</v>
      </c>
      <c r="D675" s="22">
        <f t="shared" si="68"/>
        <v>-27974.417506294616</v>
      </c>
      <c r="E675" s="15">
        <f t="shared" si="69"/>
        <v>-8.0064878511569626E-2</v>
      </c>
      <c r="F675" s="37"/>
      <c r="G675" s="21">
        <v>371296.28126583761</v>
      </c>
      <c r="H675" s="22">
        <f t="shared" si="71"/>
        <v>27974.417506294616</v>
      </c>
      <c r="I675" s="22">
        <f t="shared" si="70"/>
        <v>399270.69877213222</v>
      </c>
      <c r="J675" s="21">
        <f t="shared" si="72"/>
        <v>0</v>
      </c>
      <c r="K675" s="34"/>
      <c r="L675" s="46">
        <f>VLOOKUP(A675,'2018-19 TITLE IV-A'!$1:$1048576,2,0)</f>
        <v>134114</v>
      </c>
      <c r="M675" s="5"/>
    </row>
    <row r="676" spans="1:13" x14ac:dyDescent="0.3">
      <c r="A676" s="12" t="s">
        <v>874</v>
      </c>
      <c r="B676" s="21">
        <v>40856.569947796299</v>
      </c>
      <c r="C676" s="21">
        <v>44445.794278173431</v>
      </c>
      <c r="D676" s="22">
        <f t="shared" si="68"/>
        <v>-3589.224330377132</v>
      </c>
      <c r="E676" s="15">
        <f t="shared" si="69"/>
        <v>-8.0755094799593641E-2</v>
      </c>
      <c r="F676" s="37"/>
      <c r="G676" s="21">
        <v>35425.142693427282</v>
      </c>
      <c r="H676" s="22">
        <f t="shared" si="71"/>
        <v>3589.224330377132</v>
      </c>
      <c r="I676" s="22">
        <f t="shared" si="70"/>
        <v>39014.367023804414</v>
      </c>
      <c r="J676" s="21">
        <f t="shared" si="72"/>
        <v>0</v>
      </c>
      <c r="K676" s="34"/>
      <c r="L676" s="46">
        <f>VLOOKUP(A676,'2018-19 TITLE IV-A'!$1:$1048576,2,0)</f>
        <v>16990</v>
      </c>
      <c r="M676" s="5"/>
    </row>
    <row r="677" spans="1:13" x14ac:dyDescent="0.3">
      <c r="A677" s="12" t="s">
        <v>875</v>
      </c>
      <c r="B677" s="21">
        <v>231513.05756101344</v>
      </c>
      <c r="C677" s="21">
        <v>243379.04854301887</v>
      </c>
      <c r="D677" s="22">
        <f t="shared" si="68"/>
        <v>-11865.990982005431</v>
      </c>
      <c r="E677" s="15">
        <f t="shared" si="69"/>
        <v>-4.8755186829107955E-2</v>
      </c>
      <c r="F677" s="37"/>
      <c r="G677" s="21">
        <v>204820.46515497012</v>
      </c>
      <c r="H677" s="22">
        <f t="shared" si="71"/>
        <v>11865.990982005431</v>
      </c>
      <c r="I677" s="22">
        <f t="shared" si="70"/>
        <v>216686.45613697555</v>
      </c>
      <c r="J677" s="21">
        <f t="shared" si="72"/>
        <v>0</v>
      </c>
      <c r="K677" s="34"/>
      <c r="L677" s="46">
        <f>VLOOKUP(A677,'2018-19 TITLE IV-A'!$1:$1048576,2,0)</f>
        <v>54021</v>
      </c>
      <c r="M677" s="5"/>
    </row>
    <row r="678" spans="1:13" x14ac:dyDescent="0.3">
      <c r="A678" s="12" t="s">
        <v>876</v>
      </c>
      <c r="B678" s="21">
        <v>8983.8415080613595</v>
      </c>
      <c r="C678" s="21">
        <v>9699.0783549593871</v>
      </c>
      <c r="D678" s="22">
        <f t="shared" si="68"/>
        <v>-715.23684689802758</v>
      </c>
      <c r="E678" s="15">
        <f t="shared" si="69"/>
        <v>-7.374276407740421E-2</v>
      </c>
      <c r="F678" s="37"/>
      <c r="G678" s="21">
        <v>9735.5809185239195</v>
      </c>
      <c r="H678" s="22">
        <f t="shared" si="71"/>
        <v>715.23684689802758</v>
      </c>
      <c r="I678" s="22">
        <f t="shared" si="70"/>
        <v>10450.817765421947</v>
      </c>
      <c r="J678" s="21">
        <f t="shared" si="72"/>
        <v>0</v>
      </c>
      <c r="K678" s="34"/>
      <c r="L678" s="46">
        <f>VLOOKUP(A678,'2018-19 TITLE IV-A'!$1:$1048576,2,0)</f>
        <v>10000</v>
      </c>
      <c r="M678" s="5"/>
    </row>
    <row r="679" spans="1:13" x14ac:dyDescent="0.3">
      <c r="A679" s="12" t="s">
        <v>877</v>
      </c>
      <c r="B679" s="21">
        <v>44099.065015277083</v>
      </c>
      <c r="C679" s="21">
        <v>47800.576573733932</v>
      </c>
      <c r="D679" s="22">
        <f t="shared" si="68"/>
        <v>-3701.5115584568484</v>
      </c>
      <c r="E679" s="15">
        <f t="shared" si="69"/>
        <v>-7.7436546246406612E-2</v>
      </c>
      <c r="F679" s="37"/>
      <c r="G679" s="21">
        <v>36889.948635347297</v>
      </c>
      <c r="H679" s="22">
        <f t="shared" si="71"/>
        <v>3701.5115584568484</v>
      </c>
      <c r="I679" s="22">
        <f t="shared" si="70"/>
        <v>40591.460193804145</v>
      </c>
      <c r="J679" s="21">
        <f t="shared" si="72"/>
        <v>0</v>
      </c>
      <c r="K679" s="34"/>
      <c r="L679" s="46">
        <f>VLOOKUP(A679,'2018-19 TITLE IV-A'!$1:$1048576,2,0)</f>
        <v>18035</v>
      </c>
      <c r="M679" s="5"/>
    </row>
    <row r="680" spans="1:13" x14ac:dyDescent="0.3">
      <c r="A680" s="12" t="s">
        <v>157</v>
      </c>
      <c r="B680" s="21">
        <v>12921.581696604346</v>
      </c>
      <c r="C680" s="21">
        <v>14010.141244664846</v>
      </c>
      <c r="D680" s="22">
        <f t="shared" si="68"/>
        <v>-1088.5595480605007</v>
      </c>
      <c r="E680" s="15">
        <f t="shared" si="69"/>
        <v>-7.7697970994762944E-2</v>
      </c>
      <c r="F680" s="37"/>
      <c r="G680" s="21">
        <v>13902.833635219922</v>
      </c>
      <c r="H680" s="22">
        <f t="shared" si="71"/>
        <v>1088.5595480605007</v>
      </c>
      <c r="I680" s="22">
        <f t="shared" si="70"/>
        <v>14991.393183280423</v>
      </c>
      <c r="J680" s="21">
        <f t="shared" si="72"/>
        <v>0</v>
      </c>
      <c r="K680" s="34"/>
      <c r="L680" s="46">
        <f>VLOOKUP(A680,'2018-19 TITLE IV-A'!$1:$1048576,2,0)</f>
        <v>10000</v>
      </c>
      <c r="M680" s="5"/>
    </row>
    <row r="681" spans="1:13" x14ac:dyDescent="0.3">
      <c r="A681" s="12" t="s">
        <v>878</v>
      </c>
      <c r="B681" s="21">
        <v>66739.335977395283</v>
      </c>
      <c r="C681" s="21">
        <v>72530.078715894473</v>
      </c>
      <c r="D681" s="22">
        <f t="shared" si="68"/>
        <v>-5790.7427384991897</v>
      </c>
      <c r="E681" s="15">
        <f t="shared" si="69"/>
        <v>-7.9839190043925701E-2</v>
      </c>
      <c r="F681" s="37"/>
      <c r="G681" s="21">
        <v>71978.271614074081</v>
      </c>
      <c r="H681" s="22">
        <f t="shared" si="71"/>
        <v>5790.7427384991897</v>
      </c>
      <c r="I681" s="22">
        <f t="shared" si="70"/>
        <v>77769.014352573271</v>
      </c>
      <c r="J681" s="21">
        <f t="shared" si="72"/>
        <v>0</v>
      </c>
      <c r="K681" s="34"/>
      <c r="L681" s="46">
        <f>VLOOKUP(A681,'2018-19 TITLE IV-A'!$1:$1048576,2,0)</f>
        <v>25982</v>
      </c>
      <c r="M681" s="5"/>
    </row>
    <row r="682" spans="1:13" x14ac:dyDescent="0.3">
      <c r="A682" s="12" t="s">
        <v>879</v>
      </c>
      <c r="B682" s="21">
        <v>14764.45227976575</v>
      </c>
      <c r="C682" s="21">
        <v>16132.569209319397</v>
      </c>
      <c r="D682" s="22">
        <f t="shared" si="68"/>
        <v>-1368.1169295536474</v>
      </c>
      <c r="E682" s="15">
        <f t="shared" si="69"/>
        <v>-8.4804652737105246E-2</v>
      </c>
      <c r="F682" s="37"/>
      <c r="G682" s="21">
        <v>18391.122046470107</v>
      </c>
      <c r="H682" s="22">
        <f t="shared" si="71"/>
        <v>1368.1169295536474</v>
      </c>
      <c r="I682" s="22">
        <f t="shared" si="70"/>
        <v>19759.238976023757</v>
      </c>
      <c r="J682" s="21">
        <f t="shared" si="72"/>
        <v>0</v>
      </c>
      <c r="K682" s="34"/>
      <c r="L682" s="46">
        <f>VLOOKUP(A682,'2018-19 TITLE IV-A'!$1:$1048576,2,0)</f>
        <v>10000</v>
      </c>
      <c r="M682" s="5"/>
    </row>
    <row r="683" spans="1:13" x14ac:dyDescent="0.3">
      <c r="A683" s="12" t="s">
        <v>984</v>
      </c>
      <c r="B683" s="21">
        <v>112871.00150880948</v>
      </c>
      <c r="C683" s="21">
        <v>124143.20898646301</v>
      </c>
      <c r="D683" s="22">
        <f t="shared" si="68"/>
        <v>-11272.20747765353</v>
      </c>
      <c r="E683" s="15">
        <f t="shared" si="69"/>
        <v>-9.0800033039928008E-2</v>
      </c>
      <c r="F683" s="37"/>
      <c r="G683" s="21">
        <v>121200.34901441546</v>
      </c>
      <c r="H683" s="22">
        <f t="shared" si="71"/>
        <v>11272.20747765353</v>
      </c>
      <c r="I683" s="22">
        <f t="shared" si="70"/>
        <v>132472.55649206898</v>
      </c>
      <c r="J683" s="21">
        <f t="shared" si="72"/>
        <v>0</v>
      </c>
      <c r="K683" s="34"/>
      <c r="L683" s="46">
        <f>VLOOKUP(A683,'2018-19 TITLE IV-A'!$1:$1048576,2,0)</f>
        <v>56848</v>
      </c>
      <c r="M683" s="5"/>
    </row>
    <row r="684" spans="1:13" x14ac:dyDescent="0.3">
      <c r="A684" s="12" t="s">
        <v>985</v>
      </c>
      <c r="B684" s="21">
        <v>10701.64030456898</v>
      </c>
      <c r="C684" s="21">
        <v>11342.676886716974</v>
      </c>
      <c r="D684" s="22">
        <f t="shared" si="68"/>
        <v>-641.03658214799361</v>
      </c>
      <c r="E684" s="15">
        <f t="shared" si="69"/>
        <v>-5.6515458260006479E-2</v>
      </c>
      <c r="F684" s="37"/>
      <c r="G684" s="21">
        <v>10962.115748206466</v>
      </c>
      <c r="H684" s="22">
        <f t="shared" si="71"/>
        <v>641.03658214799361</v>
      </c>
      <c r="I684" s="22">
        <f t="shared" si="70"/>
        <v>11603.15233035446</v>
      </c>
      <c r="J684" s="21">
        <f t="shared" si="72"/>
        <v>0</v>
      </c>
      <c r="K684" s="34"/>
      <c r="L684" s="46">
        <f>VLOOKUP(A684,'2018-19 TITLE IV-A'!$1:$1048576,2,0)</f>
        <v>10000</v>
      </c>
      <c r="M684" s="5"/>
    </row>
    <row r="685" spans="1:13" x14ac:dyDescent="0.3">
      <c r="A685" s="12" t="s">
        <v>880</v>
      </c>
      <c r="B685" s="21">
        <v>8036.9356700454555</v>
      </c>
      <c r="C685" s="21">
        <v>8651.3979538482981</v>
      </c>
      <c r="D685" s="22">
        <f t="shared" si="68"/>
        <v>-614.46228380284265</v>
      </c>
      <c r="E685" s="15">
        <f t="shared" si="69"/>
        <v>-7.1024623659754149E-2</v>
      </c>
      <c r="F685" s="37"/>
      <c r="G685" s="21">
        <v>6896.1561674074273</v>
      </c>
      <c r="H685" s="22">
        <f t="shared" si="71"/>
        <v>614.46228380284265</v>
      </c>
      <c r="I685" s="22">
        <f t="shared" si="70"/>
        <v>7510.61845121027</v>
      </c>
      <c r="J685" s="21">
        <f t="shared" si="72"/>
        <v>0</v>
      </c>
      <c r="K685" s="34"/>
      <c r="L685" s="46">
        <f>VLOOKUP(A685,'2018-19 TITLE IV-A'!$1:$1048576,2,0)</f>
        <v>10000</v>
      </c>
      <c r="M685" s="5"/>
    </row>
    <row r="686" spans="1:13" x14ac:dyDescent="0.3">
      <c r="A686" s="12" t="s">
        <v>881</v>
      </c>
      <c r="B686" s="21">
        <v>1351408.5092955597</v>
      </c>
      <c r="C686" s="21">
        <v>1480585.0267501324</v>
      </c>
      <c r="D686" s="22">
        <f t="shared" si="68"/>
        <v>-129176.51745457272</v>
      </c>
      <c r="E686" s="15">
        <f t="shared" si="69"/>
        <v>-8.724694301286684E-2</v>
      </c>
      <c r="F686" s="37"/>
      <c r="G686" s="21">
        <v>1345676.0018170879</v>
      </c>
      <c r="H686" s="22">
        <f t="shared" si="71"/>
        <v>129176.51745457272</v>
      </c>
      <c r="I686" s="22">
        <f t="shared" si="70"/>
        <v>1474852.5192716606</v>
      </c>
      <c r="J686" s="21">
        <f t="shared" si="72"/>
        <v>0</v>
      </c>
      <c r="K686" s="34"/>
      <c r="L686" s="46">
        <f>VLOOKUP(A686,'2018-19 TITLE IV-A'!$1:$1048576,2,0)</f>
        <v>710985</v>
      </c>
      <c r="M686" s="5"/>
    </row>
    <row r="687" spans="1:13" x14ac:dyDescent="0.3">
      <c r="A687" s="12" t="s">
        <v>882</v>
      </c>
      <c r="B687" s="21">
        <v>22745.536200523809</v>
      </c>
      <c r="C687" s="21">
        <v>24423.439351598023</v>
      </c>
      <c r="D687" s="22">
        <f t="shared" si="68"/>
        <v>-1677.9031510742134</v>
      </c>
      <c r="E687" s="15">
        <f t="shared" si="69"/>
        <v>-6.870052685533945E-2</v>
      </c>
      <c r="F687" s="37"/>
      <c r="G687" s="21">
        <v>23454.717958350422</v>
      </c>
      <c r="H687" s="22">
        <f t="shared" si="71"/>
        <v>1677.9031510742134</v>
      </c>
      <c r="I687" s="22">
        <f t="shared" si="70"/>
        <v>25132.621109424636</v>
      </c>
      <c r="J687" s="21">
        <f t="shared" si="72"/>
        <v>0</v>
      </c>
      <c r="K687" s="34"/>
      <c r="L687" s="46">
        <f>VLOOKUP(A687,'2018-19 TITLE IV-A'!$1:$1048576,2,0)</f>
        <v>10000</v>
      </c>
      <c r="M687" s="5"/>
    </row>
    <row r="688" spans="1:13" x14ac:dyDescent="0.3">
      <c r="A688" s="12" t="s">
        <v>158</v>
      </c>
      <c r="B688" s="21">
        <v>102335.04008297797</v>
      </c>
      <c r="C688" s="21">
        <v>111762.0024427974</v>
      </c>
      <c r="D688" s="22">
        <f t="shared" si="68"/>
        <v>-9426.9623598194303</v>
      </c>
      <c r="E688" s="15">
        <f t="shared" si="69"/>
        <v>-8.434854560381011E-2</v>
      </c>
      <c r="F688" s="37"/>
      <c r="G688" s="21">
        <v>96963.042686977686</v>
      </c>
      <c r="H688" s="22">
        <f t="shared" si="71"/>
        <v>9426.9623598194303</v>
      </c>
      <c r="I688" s="22">
        <f t="shared" si="70"/>
        <v>106390.00504679712</v>
      </c>
      <c r="J688" s="21">
        <f t="shared" si="72"/>
        <v>0</v>
      </c>
      <c r="K688" s="34"/>
      <c r="L688" s="46">
        <f>VLOOKUP(A688,'2018-19 TITLE IV-A'!$1:$1048576,2,0)</f>
        <v>43622</v>
      </c>
      <c r="M688" s="5"/>
    </row>
    <row r="689" spans="1:13" x14ac:dyDescent="0.3">
      <c r="A689" s="12" t="s">
        <v>883</v>
      </c>
      <c r="B689" s="21">
        <v>71492.287114338862</v>
      </c>
      <c r="C689" s="21">
        <v>74136.796835605666</v>
      </c>
      <c r="D689" s="22">
        <f t="shared" si="68"/>
        <v>-2644.5097212668043</v>
      </c>
      <c r="E689" s="15">
        <f t="shared" si="69"/>
        <v>-3.5670676831787929E-2</v>
      </c>
      <c r="F689" s="37"/>
      <c r="G689" s="21">
        <v>67206.782505944371</v>
      </c>
      <c r="H689" s="22">
        <f t="shared" si="71"/>
        <v>2644.5097212668043</v>
      </c>
      <c r="I689" s="22">
        <f t="shared" si="70"/>
        <v>69851.292227211175</v>
      </c>
      <c r="J689" s="21">
        <f t="shared" si="72"/>
        <v>0</v>
      </c>
      <c r="K689" s="34"/>
      <c r="L689" s="46">
        <f>VLOOKUP(A689,'2018-19 TITLE IV-A'!$1:$1048576,2,0)</f>
        <v>10000</v>
      </c>
      <c r="M689" s="5"/>
    </row>
    <row r="690" spans="1:13" x14ac:dyDescent="0.3">
      <c r="L690" s="47"/>
    </row>
    <row r="691" spans="1:13" s="10" customFormat="1" x14ac:dyDescent="0.3">
      <c r="A691" s="51" t="s">
        <v>995</v>
      </c>
      <c r="B691" s="25">
        <f>SUM(B3:B690)</f>
        <v>130984734.11707681</v>
      </c>
      <c r="C691" s="25">
        <f t="shared" ref="C691:L691" si="73">SUM(C3:C690)</f>
        <v>143408664.51983571</v>
      </c>
      <c r="D691" s="25">
        <f t="shared" si="73"/>
        <v>-12423930.402759034</v>
      </c>
      <c r="E691" s="50">
        <f>(B691/C691)-1</f>
        <v>-8.663305278211042E-2</v>
      </c>
      <c r="F691" s="25"/>
      <c r="G691" s="25">
        <f t="shared" si="73"/>
        <v>135016629.13525373</v>
      </c>
      <c r="H691" s="25">
        <f t="shared" si="73"/>
        <v>4915229.3812302174</v>
      </c>
      <c r="I691" s="25">
        <f t="shared" si="73"/>
        <v>139931858.51648381</v>
      </c>
      <c r="J691" s="25">
        <f t="shared" si="73"/>
        <v>7508701.0215288224</v>
      </c>
      <c r="K691" s="25"/>
      <c r="L691" s="25">
        <f t="shared" si="73"/>
        <v>75147191</v>
      </c>
      <c r="M691" s="52"/>
    </row>
    <row r="692" spans="1:13" s="10" customFormat="1" x14ac:dyDescent="0.3">
      <c r="A692" s="51"/>
      <c r="B692" s="25"/>
      <c r="C692" s="25"/>
      <c r="D692" s="25"/>
      <c r="E692" s="50"/>
      <c r="F692" s="25"/>
      <c r="G692" s="25"/>
      <c r="H692" s="25"/>
      <c r="I692" s="25"/>
      <c r="J692" s="25"/>
      <c r="K692" s="25"/>
      <c r="L692" s="25"/>
      <c r="M692" s="52"/>
    </row>
    <row r="693" spans="1:13" s="10" customFormat="1" ht="131.25" customHeight="1" x14ac:dyDescent="0.3">
      <c r="A693" s="61" t="s">
        <v>1000</v>
      </c>
      <c r="B693" s="61"/>
      <c r="C693" s="61"/>
      <c r="D693" s="61"/>
      <c r="E693" s="61"/>
      <c r="F693" s="61"/>
      <c r="G693" s="61"/>
      <c r="H693" s="61"/>
      <c r="I693" s="61"/>
      <c r="J693" s="61"/>
      <c r="K693" s="61"/>
      <c r="L693" s="61"/>
      <c r="M693" s="52"/>
    </row>
    <row r="694" spans="1:13" s="10" customFormat="1" x14ac:dyDescent="0.3">
      <c r="A694" s="51"/>
      <c r="B694" s="25"/>
      <c r="C694" s="25"/>
      <c r="D694" s="25"/>
      <c r="E694" s="50"/>
      <c r="F694" s="25"/>
      <c r="G694" s="25"/>
      <c r="H694" s="25"/>
      <c r="I694" s="25"/>
      <c r="J694" s="25"/>
      <c r="K694" s="25"/>
      <c r="L694" s="25"/>
      <c r="M694" s="52"/>
    </row>
    <row r="695" spans="1:13" ht="46.8" x14ac:dyDescent="0.3">
      <c r="A695" s="13" t="s">
        <v>480</v>
      </c>
      <c r="B695" s="32" t="s">
        <v>473</v>
      </c>
      <c r="C695" s="32" t="s">
        <v>444</v>
      </c>
      <c r="D695" s="32" t="s">
        <v>449</v>
      </c>
      <c r="E695" s="14" t="s">
        <v>474</v>
      </c>
      <c r="F695" s="41"/>
      <c r="G695" s="32" t="s">
        <v>450</v>
      </c>
      <c r="H695" s="32" t="s">
        <v>447</v>
      </c>
      <c r="I695" s="32" t="s">
        <v>445</v>
      </c>
      <c r="J695" s="32" t="s">
        <v>448</v>
      </c>
      <c r="K695" s="43"/>
      <c r="L695" s="46"/>
    </row>
    <row r="696" spans="1:13" x14ac:dyDescent="0.3">
      <c r="A696" s="38" t="s">
        <v>52</v>
      </c>
      <c r="B696" s="39">
        <v>309.542297839973</v>
      </c>
      <c r="C696" s="39">
        <v>300.77053911714108</v>
      </c>
      <c r="D696" s="40">
        <f>B696-C696</f>
        <v>8.7717587228319189</v>
      </c>
      <c r="E696" s="44">
        <f t="shared" ref="E696:E697" si="74">D696/B696</f>
        <v>2.8337835520516611E-2</v>
      </c>
      <c r="F696" s="37"/>
      <c r="G696" s="39">
        <v>283.83413826557302</v>
      </c>
      <c r="H696" s="40">
        <f>-D696</f>
        <v>-8.7717587228319189</v>
      </c>
      <c r="I696" s="40">
        <f>G696+H696</f>
        <v>275.0623795427411</v>
      </c>
      <c r="J696" s="39">
        <f>D696+H696</f>
        <v>0</v>
      </c>
      <c r="K696" s="34"/>
      <c r="L696" s="46">
        <v>0</v>
      </c>
    </row>
    <row r="697" spans="1:13" x14ac:dyDescent="0.3">
      <c r="A697" s="38" t="s">
        <v>89</v>
      </c>
      <c r="B697" s="39">
        <v>259.61612076900963</v>
      </c>
      <c r="C697" s="39">
        <v>252.2591618401828</v>
      </c>
      <c r="D697" s="40">
        <f>B697-C697</f>
        <v>7.3569589288268276</v>
      </c>
      <c r="E697" s="44">
        <f t="shared" si="74"/>
        <v>2.8337835520516826E-2</v>
      </c>
      <c r="F697" s="37"/>
      <c r="G697" s="39">
        <v>961.66259238153111</v>
      </c>
      <c r="H697" s="40">
        <v>-7</v>
      </c>
      <c r="I697" s="40">
        <f>G697+H697</f>
        <v>954.66259238153111</v>
      </c>
      <c r="J697" s="39">
        <f>D697+H697</f>
        <v>0.35695892882682756</v>
      </c>
      <c r="K697" s="34"/>
      <c r="L697" s="46">
        <v>0</v>
      </c>
    </row>
    <row r="698" spans="1:13" x14ac:dyDescent="0.3">
      <c r="A698" s="38" t="s">
        <v>121</v>
      </c>
      <c r="B698" s="39">
        <v>369.45371032512907</v>
      </c>
      <c r="C698" s="39">
        <v>358.98419184949091</v>
      </c>
      <c r="D698" s="40">
        <f>B698-C698</f>
        <v>10.469518475638154</v>
      </c>
      <c r="E698" s="44">
        <f>D698/B698</f>
        <v>2.8337835520516764E-2</v>
      </c>
      <c r="F698" s="37"/>
      <c r="G698" s="39">
        <v>512.80486143089229</v>
      </c>
      <c r="H698" s="40">
        <f>-D698</f>
        <v>-10.469518475638154</v>
      </c>
      <c r="I698" s="40">
        <f>G698+H698</f>
        <v>502.33534295525413</v>
      </c>
      <c r="J698" s="39">
        <f>D698+H698</f>
        <v>0</v>
      </c>
      <c r="K698" s="34"/>
      <c r="L698" s="46">
        <v>0</v>
      </c>
    </row>
    <row r="700" spans="1:13" s="10" customFormat="1" x14ac:dyDescent="0.3">
      <c r="A700" s="51" t="s">
        <v>995</v>
      </c>
      <c r="B700" s="25">
        <f>SUM(B698:B698)</f>
        <v>369.45371032512907</v>
      </c>
      <c r="C700" s="25">
        <f>SUM(C698:C698)</f>
        <v>358.98419184949091</v>
      </c>
      <c r="D700" s="25">
        <f>SUM(D698:D698)</f>
        <v>10.469518475638154</v>
      </c>
      <c r="E700" s="50">
        <f>D700/B700</f>
        <v>2.8337835520516764E-2</v>
      </c>
      <c r="F700" s="25"/>
      <c r="G700" s="25">
        <f>SUM(G698:G698)</f>
        <v>512.80486143089229</v>
      </c>
      <c r="H700" s="25">
        <f>SUM(H698:H698)</f>
        <v>-10.469518475638154</v>
      </c>
      <c r="I700" s="25">
        <f>SUM(I698:I698)</f>
        <v>502.33534295525413</v>
      </c>
      <c r="J700" s="25">
        <f>SUM(J698:J698)</f>
        <v>0</v>
      </c>
      <c r="K700" s="25"/>
      <c r="L700" s="25">
        <f>SUM(L698:L698)</f>
        <v>0</v>
      </c>
      <c r="M700" s="52"/>
    </row>
  </sheetData>
  <mergeCells count="3">
    <mergeCell ref="B1:E1"/>
    <mergeCell ref="G1:J1"/>
    <mergeCell ref="A693:L693"/>
  </mergeCells>
  <pageMargins left="0" right="0" top="0" bottom="0" header="0.3" footer="0.3"/>
  <pageSetup scale="66" fitToHeight="1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21F30-DB8A-4CA4-9687-43C167CBCA44}">
  <dimension ref="A1:B954"/>
  <sheetViews>
    <sheetView topLeftCell="A933" workbookViewId="0">
      <selection activeCell="F959" sqref="F959"/>
    </sheetView>
  </sheetViews>
  <sheetFormatPr defaultColWidth="9.109375" defaultRowHeight="15.6" x14ac:dyDescent="0.3"/>
  <cols>
    <col min="1" max="1" width="54.109375" style="1" bestFit="1" customWidth="1"/>
    <col min="2" max="2" width="11.33203125" style="1" bestFit="1" customWidth="1"/>
    <col min="3" max="16384" width="9.109375" style="1"/>
  </cols>
  <sheetData>
    <row r="1" spans="1:2" s="19" customFormat="1" x14ac:dyDescent="0.3">
      <c r="A1" s="19" t="s">
        <v>451</v>
      </c>
      <c r="B1" s="19" t="s">
        <v>452</v>
      </c>
    </row>
    <row r="2" spans="1:2" x14ac:dyDescent="0.3">
      <c r="A2" s="1" t="s">
        <v>159</v>
      </c>
      <c r="B2" s="1">
        <v>26942</v>
      </c>
    </row>
    <row r="3" spans="1:2" x14ac:dyDescent="0.3">
      <c r="A3" s="1" t="s">
        <v>160</v>
      </c>
      <c r="B3" s="1">
        <v>20585</v>
      </c>
    </row>
    <row r="4" spans="1:2" x14ac:dyDescent="0.3">
      <c r="A4" s="1" t="s">
        <v>161</v>
      </c>
      <c r="B4" s="1">
        <v>10000</v>
      </c>
    </row>
    <row r="5" spans="1:2" x14ac:dyDescent="0.3">
      <c r="A5" s="1" t="s">
        <v>162</v>
      </c>
      <c r="B5" s="1">
        <v>21554</v>
      </c>
    </row>
    <row r="6" spans="1:2" x14ac:dyDescent="0.3">
      <c r="A6" s="1" t="s">
        <v>163</v>
      </c>
      <c r="B6" s="1">
        <v>13455</v>
      </c>
    </row>
    <row r="7" spans="1:2" x14ac:dyDescent="0.3">
      <c r="A7" s="1" t="s">
        <v>164</v>
      </c>
      <c r="B7" s="1">
        <v>25490</v>
      </c>
    </row>
    <row r="8" spans="1:2" x14ac:dyDescent="0.3">
      <c r="A8" s="1" t="s">
        <v>165</v>
      </c>
      <c r="B8" s="1">
        <v>33141</v>
      </c>
    </row>
    <row r="9" spans="1:2" x14ac:dyDescent="0.3">
      <c r="A9" s="1" t="s">
        <v>166</v>
      </c>
      <c r="B9" s="1">
        <v>23556</v>
      </c>
    </row>
    <row r="10" spans="1:2" x14ac:dyDescent="0.3">
      <c r="A10" s="1" t="s">
        <v>167</v>
      </c>
      <c r="B10" s="1">
        <v>26620</v>
      </c>
    </row>
    <row r="11" spans="1:2" x14ac:dyDescent="0.3">
      <c r="A11" s="1" t="s">
        <v>168</v>
      </c>
      <c r="B11" s="1">
        <v>29826</v>
      </c>
    </row>
    <row r="12" spans="1:2" x14ac:dyDescent="0.3">
      <c r="A12" s="1" t="s">
        <v>169</v>
      </c>
      <c r="B12" s="1">
        <v>10680</v>
      </c>
    </row>
    <row r="13" spans="1:2" x14ac:dyDescent="0.3">
      <c r="A13" s="1" t="s">
        <v>170</v>
      </c>
      <c r="B13" s="1">
        <v>10358</v>
      </c>
    </row>
    <row r="14" spans="1:2" x14ac:dyDescent="0.3">
      <c r="A14" s="1" t="s">
        <v>171</v>
      </c>
      <c r="B14" s="1">
        <v>10000</v>
      </c>
    </row>
    <row r="15" spans="1:2" x14ac:dyDescent="0.3">
      <c r="A15" s="1" t="s">
        <v>481</v>
      </c>
      <c r="B15" s="1">
        <v>42874</v>
      </c>
    </row>
    <row r="16" spans="1:2" x14ac:dyDescent="0.3">
      <c r="A16" s="1" t="s">
        <v>482</v>
      </c>
      <c r="B16" s="1">
        <v>27442</v>
      </c>
    </row>
    <row r="17" spans="1:2" x14ac:dyDescent="0.3">
      <c r="A17" s="1" t="s">
        <v>483</v>
      </c>
      <c r="B17" s="1">
        <v>11260</v>
      </c>
    </row>
    <row r="18" spans="1:2" x14ac:dyDescent="0.3">
      <c r="A18" s="1" t="s">
        <v>484</v>
      </c>
      <c r="B18" s="1">
        <v>20838</v>
      </c>
    </row>
    <row r="19" spans="1:2" x14ac:dyDescent="0.3">
      <c r="A19" s="1" t="s">
        <v>172</v>
      </c>
      <c r="B19" s="1">
        <v>18428</v>
      </c>
    </row>
    <row r="20" spans="1:2" x14ac:dyDescent="0.3">
      <c r="A20" s="1" t="s">
        <v>485</v>
      </c>
      <c r="B20" s="1">
        <v>343498</v>
      </c>
    </row>
    <row r="21" spans="1:2" x14ac:dyDescent="0.3">
      <c r="A21" s="1" t="s">
        <v>173</v>
      </c>
      <c r="B21" s="1">
        <v>10360</v>
      </c>
    </row>
    <row r="22" spans="1:2" x14ac:dyDescent="0.3">
      <c r="A22" s="1" t="s">
        <v>486</v>
      </c>
      <c r="B22" s="1">
        <v>35598</v>
      </c>
    </row>
    <row r="23" spans="1:2" x14ac:dyDescent="0.3">
      <c r="A23" s="1" t="s">
        <v>487</v>
      </c>
      <c r="B23" s="1">
        <v>26727</v>
      </c>
    </row>
    <row r="24" spans="1:2" x14ac:dyDescent="0.3">
      <c r="A24" s="1" t="s">
        <v>488</v>
      </c>
      <c r="B24" s="1">
        <v>10000</v>
      </c>
    </row>
    <row r="25" spans="1:2" x14ac:dyDescent="0.3">
      <c r="A25" s="1" t="s">
        <v>489</v>
      </c>
      <c r="B25" s="1">
        <v>13515</v>
      </c>
    </row>
    <row r="26" spans="1:2" x14ac:dyDescent="0.3">
      <c r="A26" s="1" t="s">
        <v>490</v>
      </c>
      <c r="B26" s="1">
        <v>12263</v>
      </c>
    </row>
    <row r="27" spans="1:2" x14ac:dyDescent="0.3">
      <c r="A27" s="1" t="s">
        <v>491</v>
      </c>
      <c r="B27" s="1">
        <v>15037</v>
      </c>
    </row>
    <row r="28" spans="1:2" x14ac:dyDescent="0.3">
      <c r="A28" s="1" t="s">
        <v>174</v>
      </c>
      <c r="B28" s="1">
        <v>11420</v>
      </c>
    </row>
    <row r="29" spans="1:2" x14ac:dyDescent="0.3">
      <c r="A29" s="1" t="s">
        <v>0</v>
      </c>
      <c r="B29" s="1">
        <v>24329</v>
      </c>
    </row>
    <row r="30" spans="1:2" x14ac:dyDescent="0.3">
      <c r="A30" s="1" t="s">
        <v>175</v>
      </c>
      <c r="B30" s="1">
        <v>10000</v>
      </c>
    </row>
    <row r="31" spans="1:2" x14ac:dyDescent="0.3">
      <c r="A31" s="1" t="s">
        <v>176</v>
      </c>
      <c r="B31" s="1">
        <v>16846</v>
      </c>
    </row>
    <row r="32" spans="1:2" x14ac:dyDescent="0.3">
      <c r="A32" s="1" t="s">
        <v>177</v>
      </c>
      <c r="B32" s="1">
        <v>10668</v>
      </c>
    </row>
    <row r="33" spans="1:2" x14ac:dyDescent="0.3">
      <c r="A33" s="1" t="s">
        <v>178</v>
      </c>
      <c r="B33" s="1">
        <v>17051</v>
      </c>
    </row>
    <row r="34" spans="1:2" x14ac:dyDescent="0.3">
      <c r="A34" s="1" t="s">
        <v>492</v>
      </c>
      <c r="B34" s="1">
        <v>29409</v>
      </c>
    </row>
    <row r="35" spans="1:2" x14ac:dyDescent="0.3">
      <c r="A35" s="1" t="s">
        <v>2</v>
      </c>
      <c r="B35" s="1">
        <v>55054</v>
      </c>
    </row>
    <row r="36" spans="1:2" x14ac:dyDescent="0.3">
      <c r="A36" s="1" t="s">
        <v>493</v>
      </c>
      <c r="B36" s="1">
        <v>110965</v>
      </c>
    </row>
    <row r="37" spans="1:2" x14ac:dyDescent="0.3">
      <c r="A37" s="1" t="s">
        <v>494</v>
      </c>
      <c r="B37" s="1">
        <v>10000</v>
      </c>
    </row>
    <row r="38" spans="1:2" x14ac:dyDescent="0.3">
      <c r="A38" s="1" t="s">
        <v>495</v>
      </c>
      <c r="B38" s="1">
        <v>10000</v>
      </c>
    </row>
    <row r="39" spans="1:2" x14ac:dyDescent="0.3">
      <c r="A39" s="1" t="s">
        <v>884</v>
      </c>
      <c r="B39" s="1">
        <v>10000</v>
      </c>
    </row>
    <row r="40" spans="1:2" x14ac:dyDescent="0.3">
      <c r="A40" s="1" t="s">
        <v>496</v>
      </c>
      <c r="B40" s="1">
        <v>10000</v>
      </c>
    </row>
    <row r="41" spans="1:2" x14ac:dyDescent="0.3">
      <c r="A41" s="1" t="s">
        <v>497</v>
      </c>
      <c r="B41" s="1">
        <v>10000</v>
      </c>
    </row>
    <row r="42" spans="1:2" x14ac:dyDescent="0.3">
      <c r="A42" s="1" t="s">
        <v>498</v>
      </c>
      <c r="B42" s="1">
        <v>58899</v>
      </c>
    </row>
    <row r="43" spans="1:2" x14ac:dyDescent="0.3">
      <c r="A43" s="1" t="s">
        <v>179</v>
      </c>
      <c r="B43" s="1">
        <v>18584</v>
      </c>
    </row>
    <row r="44" spans="1:2" x14ac:dyDescent="0.3">
      <c r="A44" s="1" t="s">
        <v>499</v>
      </c>
      <c r="B44" s="1">
        <v>14303</v>
      </c>
    </row>
    <row r="45" spans="1:2" x14ac:dyDescent="0.3">
      <c r="A45" s="1" t="s">
        <v>500</v>
      </c>
      <c r="B45" s="1">
        <v>89197</v>
      </c>
    </row>
    <row r="46" spans="1:2" x14ac:dyDescent="0.3">
      <c r="A46" s="1" t="s">
        <v>3</v>
      </c>
      <c r="B46" s="1">
        <v>17582</v>
      </c>
    </row>
    <row r="47" spans="1:2" x14ac:dyDescent="0.3">
      <c r="A47" s="1" t="s">
        <v>501</v>
      </c>
      <c r="B47" s="1">
        <v>19160</v>
      </c>
    </row>
    <row r="48" spans="1:2" x14ac:dyDescent="0.3">
      <c r="A48" s="1" t="s">
        <v>502</v>
      </c>
      <c r="B48" s="1">
        <v>10256</v>
      </c>
    </row>
    <row r="49" spans="1:2" x14ac:dyDescent="0.3">
      <c r="A49" s="1" t="s">
        <v>503</v>
      </c>
      <c r="B49" s="1">
        <v>10000</v>
      </c>
    </row>
    <row r="50" spans="1:2" x14ac:dyDescent="0.3">
      <c r="A50" s="1" t="s">
        <v>4</v>
      </c>
      <c r="B50" s="1">
        <v>10000</v>
      </c>
    </row>
    <row r="51" spans="1:2" x14ac:dyDescent="0.3">
      <c r="A51" s="1" t="s">
        <v>5</v>
      </c>
      <c r="B51" s="1">
        <v>11810</v>
      </c>
    </row>
    <row r="52" spans="1:2" x14ac:dyDescent="0.3">
      <c r="A52" s="1" t="s">
        <v>885</v>
      </c>
      <c r="B52" s="1">
        <v>34766</v>
      </c>
    </row>
    <row r="53" spans="1:2" x14ac:dyDescent="0.3">
      <c r="A53" s="1" t="s">
        <v>504</v>
      </c>
      <c r="B53" s="1">
        <v>42777</v>
      </c>
    </row>
    <row r="54" spans="1:2" x14ac:dyDescent="0.3">
      <c r="A54" s="1" t="s">
        <v>505</v>
      </c>
      <c r="B54" s="1">
        <v>31427</v>
      </c>
    </row>
    <row r="55" spans="1:2" x14ac:dyDescent="0.3">
      <c r="A55" s="1" t="s">
        <v>506</v>
      </c>
      <c r="B55" s="1">
        <v>11259</v>
      </c>
    </row>
    <row r="56" spans="1:2" x14ac:dyDescent="0.3">
      <c r="A56" s="1" t="s">
        <v>507</v>
      </c>
      <c r="B56" s="1">
        <v>58645</v>
      </c>
    </row>
    <row r="57" spans="1:2" x14ac:dyDescent="0.3">
      <c r="A57" s="1" t="s">
        <v>508</v>
      </c>
      <c r="B57" s="1">
        <v>37269</v>
      </c>
    </row>
    <row r="58" spans="1:2" x14ac:dyDescent="0.3">
      <c r="A58" s="1" t="s">
        <v>6</v>
      </c>
      <c r="B58" s="1">
        <v>56392</v>
      </c>
    </row>
    <row r="59" spans="1:2" x14ac:dyDescent="0.3">
      <c r="A59" s="1" t="s">
        <v>7</v>
      </c>
      <c r="B59" s="1">
        <v>16883</v>
      </c>
    </row>
    <row r="60" spans="1:2" x14ac:dyDescent="0.3">
      <c r="A60" s="1" t="s">
        <v>8</v>
      </c>
      <c r="B60" s="1">
        <v>57523</v>
      </c>
    </row>
    <row r="61" spans="1:2" x14ac:dyDescent="0.3">
      <c r="A61" s="1" t="s">
        <v>509</v>
      </c>
      <c r="B61" s="1">
        <v>13403</v>
      </c>
    </row>
    <row r="62" spans="1:2" x14ac:dyDescent="0.3">
      <c r="A62" s="1" t="s">
        <v>510</v>
      </c>
      <c r="B62" s="1">
        <v>40991</v>
      </c>
    </row>
    <row r="63" spans="1:2" x14ac:dyDescent="0.3">
      <c r="A63" s="1" t="s">
        <v>180</v>
      </c>
      <c r="B63" s="1">
        <v>10000</v>
      </c>
    </row>
    <row r="64" spans="1:2" x14ac:dyDescent="0.3">
      <c r="A64" s="1" t="s">
        <v>181</v>
      </c>
      <c r="B64" s="1">
        <v>22489</v>
      </c>
    </row>
    <row r="65" spans="1:2" x14ac:dyDescent="0.3">
      <c r="A65" s="1" t="s">
        <v>511</v>
      </c>
      <c r="B65" s="1">
        <v>35540</v>
      </c>
    </row>
    <row r="66" spans="1:2" x14ac:dyDescent="0.3">
      <c r="A66" s="1" t="s">
        <v>182</v>
      </c>
      <c r="B66" s="1">
        <v>10000</v>
      </c>
    </row>
    <row r="67" spans="1:2" x14ac:dyDescent="0.3">
      <c r="A67" s="1" t="s">
        <v>512</v>
      </c>
      <c r="B67" s="1">
        <v>10148</v>
      </c>
    </row>
    <row r="68" spans="1:2" x14ac:dyDescent="0.3">
      <c r="A68" s="1" t="s">
        <v>9</v>
      </c>
      <c r="B68" s="1">
        <v>18101</v>
      </c>
    </row>
    <row r="69" spans="1:2" x14ac:dyDescent="0.3">
      <c r="A69" s="1" t="s">
        <v>886</v>
      </c>
      <c r="B69" s="1">
        <v>10000</v>
      </c>
    </row>
    <row r="70" spans="1:2" x14ac:dyDescent="0.3">
      <c r="A70" s="1" t="s">
        <v>10</v>
      </c>
      <c r="B70" s="1">
        <v>10463</v>
      </c>
    </row>
    <row r="71" spans="1:2" x14ac:dyDescent="0.3">
      <c r="A71" s="1" t="s">
        <v>513</v>
      </c>
      <c r="B71" s="1">
        <v>10000</v>
      </c>
    </row>
    <row r="72" spans="1:2" x14ac:dyDescent="0.3">
      <c r="A72" s="1" t="s">
        <v>429</v>
      </c>
      <c r="B72" s="1">
        <v>10000</v>
      </c>
    </row>
    <row r="73" spans="1:2" x14ac:dyDescent="0.3">
      <c r="A73" s="1" t="s">
        <v>514</v>
      </c>
      <c r="B73" s="1">
        <v>10000</v>
      </c>
    </row>
    <row r="74" spans="1:2" x14ac:dyDescent="0.3">
      <c r="A74" s="1" t="s">
        <v>11</v>
      </c>
      <c r="B74" s="1">
        <v>10000</v>
      </c>
    </row>
    <row r="75" spans="1:2" x14ac:dyDescent="0.3">
      <c r="A75" s="1" t="s">
        <v>515</v>
      </c>
      <c r="B75" s="1">
        <v>10394</v>
      </c>
    </row>
    <row r="76" spans="1:2" x14ac:dyDescent="0.3">
      <c r="A76" s="1" t="s">
        <v>12</v>
      </c>
      <c r="B76" s="1">
        <v>10000</v>
      </c>
    </row>
    <row r="77" spans="1:2" x14ac:dyDescent="0.3">
      <c r="A77" s="1" t="s">
        <v>516</v>
      </c>
      <c r="B77" s="1">
        <v>239688</v>
      </c>
    </row>
    <row r="78" spans="1:2" x14ac:dyDescent="0.3">
      <c r="A78" s="1" t="s">
        <v>13</v>
      </c>
      <c r="B78" s="1">
        <v>10000</v>
      </c>
    </row>
    <row r="79" spans="1:2" x14ac:dyDescent="0.3">
      <c r="A79" s="1" t="s">
        <v>14</v>
      </c>
      <c r="B79" s="1">
        <v>15760</v>
      </c>
    </row>
    <row r="80" spans="1:2" x14ac:dyDescent="0.3">
      <c r="A80" s="1" t="s">
        <v>517</v>
      </c>
      <c r="B80" s="1">
        <v>10000</v>
      </c>
    </row>
    <row r="81" spans="1:2" x14ac:dyDescent="0.3">
      <c r="A81" s="1" t="s">
        <v>183</v>
      </c>
      <c r="B81" s="1">
        <v>15624</v>
      </c>
    </row>
    <row r="82" spans="1:2" x14ac:dyDescent="0.3">
      <c r="A82" s="1" t="s">
        <v>518</v>
      </c>
      <c r="B82" s="1">
        <v>10000</v>
      </c>
    </row>
    <row r="83" spans="1:2" x14ac:dyDescent="0.3">
      <c r="A83" s="1" t="s">
        <v>519</v>
      </c>
      <c r="B83" s="1">
        <v>21645</v>
      </c>
    </row>
    <row r="84" spans="1:2" x14ac:dyDescent="0.3">
      <c r="A84" s="1" t="s">
        <v>15</v>
      </c>
      <c r="B84" s="1">
        <v>294201</v>
      </c>
    </row>
    <row r="85" spans="1:2" x14ac:dyDescent="0.3">
      <c r="A85" s="1" t="s">
        <v>520</v>
      </c>
      <c r="B85" s="1">
        <v>25394</v>
      </c>
    </row>
    <row r="86" spans="1:2" x14ac:dyDescent="0.3">
      <c r="A86" s="1" t="s">
        <v>16</v>
      </c>
      <c r="B86" s="1">
        <v>10000</v>
      </c>
    </row>
    <row r="87" spans="1:2" x14ac:dyDescent="0.3">
      <c r="A87" s="1" t="s">
        <v>184</v>
      </c>
      <c r="B87" s="1">
        <v>10020</v>
      </c>
    </row>
    <row r="88" spans="1:2" x14ac:dyDescent="0.3">
      <c r="A88" s="1" t="s">
        <v>185</v>
      </c>
      <c r="B88" s="1">
        <v>10000</v>
      </c>
    </row>
    <row r="89" spans="1:2" x14ac:dyDescent="0.3">
      <c r="A89" s="1" t="s">
        <v>521</v>
      </c>
      <c r="B89" s="1">
        <v>18109</v>
      </c>
    </row>
    <row r="90" spans="1:2" x14ac:dyDescent="0.3">
      <c r="A90" s="1" t="s">
        <v>186</v>
      </c>
      <c r="B90" s="1">
        <v>10000</v>
      </c>
    </row>
    <row r="91" spans="1:2" x14ac:dyDescent="0.3">
      <c r="A91" s="1" t="s">
        <v>187</v>
      </c>
      <c r="B91" s="1">
        <v>25936</v>
      </c>
    </row>
    <row r="92" spans="1:2" x14ac:dyDescent="0.3">
      <c r="A92" s="1" t="s">
        <v>17</v>
      </c>
      <c r="B92" s="1">
        <v>23632</v>
      </c>
    </row>
    <row r="93" spans="1:2" x14ac:dyDescent="0.3">
      <c r="A93" s="1" t="s">
        <v>522</v>
      </c>
      <c r="B93" s="1">
        <v>37747</v>
      </c>
    </row>
    <row r="94" spans="1:2" x14ac:dyDescent="0.3">
      <c r="A94" s="1" t="s">
        <v>523</v>
      </c>
      <c r="B94" s="1">
        <v>18891</v>
      </c>
    </row>
    <row r="95" spans="1:2" x14ac:dyDescent="0.3">
      <c r="A95" s="1" t="s">
        <v>188</v>
      </c>
      <c r="B95" s="1">
        <v>26677</v>
      </c>
    </row>
    <row r="96" spans="1:2" x14ac:dyDescent="0.3">
      <c r="A96" s="1" t="s">
        <v>189</v>
      </c>
      <c r="B96" s="1">
        <v>22920</v>
      </c>
    </row>
    <row r="97" spans="1:2" x14ac:dyDescent="0.3">
      <c r="A97" s="1" t="s">
        <v>190</v>
      </c>
      <c r="B97" s="1">
        <v>14726</v>
      </c>
    </row>
    <row r="98" spans="1:2" x14ac:dyDescent="0.3">
      <c r="A98" s="1" t="s">
        <v>191</v>
      </c>
      <c r="B98" s="1">
        <v>22656</v>
      </c>
    </row>
    <row r="99" spans="1:2" x14ac:dyDescent="0.3">
      <c r="A99" s="1" t="s">
        <v>192</v>
      </c>
      <c r="B99" s="1">
        <v>10000</v>
      </c>
    </row>
    <row r="100" spans="1:2" x14ac:dyDescent="0.3">
      <c r="A100" s="1" t="s">
        <v>193</v>
      </c>
      <c r="B100" s="1">
        <v>21122</v>
      </c>
    </row>
    <row r="101" spans="1:2" x14ac:dyDescent="0.3">
      <c r="A101" s="1" t="s">
        <v>194</v>
      </c>
      <c r="B101" s="1">
        <v>33138</v>
      </c>
    </row>
    <row r="102" spans="1:2" x14ac:dyDescent="0.3">
      <c r="A102" s="1" t="s">
        <v>195</v>
      </c>
      <c r="B102" s="1">
        <v>10000</v>
      </c>
    </row>
    <row r="103" spans="1:2" x14ac:dyDescent="0.3">
      <c r="A103" s="1" t="s">
        <v>196</v>
      </c>
      <c r="B103" s="1">
        <v>10000</v>
      </c>
    </row>
    <row r="104" spans="1:2" x14ac:dyDescent="0.3">
      <c r="A104" s="1" t="s">
        <v>197</v>
      </c>
      <c r="B104" s="1">
        <v>20476</v>
      </c>
    </row>
    <row r="105" spans="1:2" x14ac:dyDescent="0.3">
      <c r="A105" s="1" t="s">
        <v>198</v>
      </c>
      <c r="B105" s="1">
        <v>28954</v>
      </c>
    </row>
    <row r="106" spans="1:2" x14ac:dyDescent="0.3">
      <c r="A106" s="1" t="s">
        <v>199</v>
      </c>
      <c r="B106" s="1">
        <v>31754</v>
      </c>
    </row>
    <row r="107" spans="1:2" x14ac:dyDescent="0.3">
      <c r="A107" s="1" t="s">
        <v>887</v>
      </c>
      <c r="B107" s="1">
        <v>10000</v>
      </c>
    </row>
    <row r="108" spans="1:2" x14ac:dyDescent="0.3">
      <c r="A108" s="1" t="s">
        <v>524</v>
      </c>
      <c r="B108" s="1">
        <v>10000</v>
      </c>
    </row>
    <row r="109" spans="1:2" x14ac:dyDescent="0.3">
      <c r="A109" s="1" t="s">
        <v>18</v>
      </c>
      <c r="B109" s="1">
        <v>24202</v>
      </c>
    </row>
    <row r="110" spans="1:2" x14ac:dyDescent="0.3">
      <c r="A110" s="1" t="s">
        <v>200</v>
      </c>
      <c r="B110" s="1">
        <v>39077</v>
      </c>
    </row>
    <row r="111" spans="1:2" x14ac:dyDescent="0.3">
      <c r="A111" s="1" t="s">
        <v>201</v>
      </c>
      <c r="B111" s="1">
        <v>10000</v>
      </c>
    </row>
    <row r="112" spans="1:2" x14ac:dyDescent="0.3">
      <c r="A112" s="1" t="s">
        <v>202</v>
      </c>
      <c r="B112" s="1">
        <v>19367</v>
      </c>
    </row>
    <row r="113" spans="1:2" x14ac:dyDescent="0.3">
      <c r="A113" s="1" t="s">
        <v>203</v>
      </c>
      <c r="B113" s="1">
        <v>10000</v>
      </c>
    </row>
    <row r="114" spans="1:2" x14ac:dyDescent="0.3">
      <c r="A114" s="1" t="s">
        <v>204</v>
      </c>
      <c r="B114" s="1">
        <v>10000</v>
      </c>
    </row>
    <row r="115" spans="1:2" x14ac:dyDescent="0.3">
      <c r="A115" s="1" t="s">
        <v>205</v>
      </c>
      <c r="B115" s="1">
        <v>21798</v>
      </c>
    </row>
    <row r="116" spans="1:2" x14ac:dyDescent="0.3">
      <c r="A116" s="1" t="s">
        <v>206</v>
      </c>
      <c r="B116" s="1">
        <v>14565</v>
      </c>
    </row>
    <row r="117" spans="1:2" x14ac:dyDescent="0.3">
      <c r="A117" s="1" t="s">
        <v>525</v>
      </c>
      <c r="B117" s="1">
        <v>10000</v>
      </c>
    </row>
    <row r="118" spans="1:2" x14ac:dyDescent="0.3">
      <c r="A118" s="1" t="s">
        <v>526</v>
      </c>
      <c r="B118" s="1">
        <v>14117</v>
      </c>
    </row>
    <row r="119" spans="1:2" x14ac:dyDescent="0.3">
      <c r="A119" s="1" t="s">
        <v>209</v>
      </c>
      <c r="B119" s="1">
        <v>23304</v>
      </c>
    </row>
    <row r="120" spans="1:2" x14ac:dyDescent="0.3">
      <c r="A120" s="1" t="s">
        <v>210</v>
      </c>
      <c r="B120" s="1">
        <v>10000</v>
      </c>
    </row>
    <row r="121" spans="1:2" x14ac:dyDescent="0.3">
      <c r="A121" s="1" t="s">
        <v>211</v>
      </c>
      <c r="B121" s="1">
        <v>10842</v>
      </c>
    </row>
    <row r="122" spans="1:2" x14ac:dyDescent="0.3">
      <c r="A122" s="1" t="s">
        <v>212</v>
      </c>
      <c r="B122" s="1">
        <v>30810</v>
      </c>
    </row>
    <row r="123" spans="1:2" x14ac:dyDescent="0.3">
      <c r="A123" s="1" t="s">
        <v>213</v>
      </c>
      <c r="B123" s="1">
        <v>10000</v>
      </c>
    </row>
    <row r="124" spans="1:2" x14ac:dyDescent="0.3">
      <c r="A124" s="1" t="s">
        <v>19</v>
      </c>
      <c r="B124" s="1">
        <v>11857</v>
      </c>
    </row>
    <row r="125" spans="1:2" x14ac:dyDescent="0.3">
      <c r="A125" s="1" t="s">
        <v>20</v>
      </c>
      <c r="B125" s="1">
        <v>26099</v>
      </c>
    </row>
    <row r="126" spans="1:2" x14ac:dyDescent="0.3">
      <c r="A126" s="1" t="s">
        <v>214</v>
      </c>
      <c r="B126" s="1">
        <v>23052</v>
      </c>
    </row>
    <row r="127" spans="1:2" x14ac:dyDescent="0.3">
      <c r="A127" s="1" t="s">
        <v>527</v>
      </c>
      <c r="B127" s="1">
        <v>2025701</v>
      </c>
    </row>
    <row r="128" spans="1:2" x14ac:dyDescent="0.3">
      <c r="A128" s="1" t="s">
        <v>215</v>
      </c>
      <c r="B128" s="1">
        <v>25395</v>
      </c>
    </row>
    <row r="129" spans="1:2" x14ac:dyDescent="0.3">
      <c r="A129" s="1" t="s">
        <v>21</v>
      </c>
      <c r="B129" s="1">
        <v>15184</v>
      </c>
    </row>
    <row r="130" spans="1:2" x14ac:dyDescent="0.3">
      <c r="A130" s="1" t="s">
        <v>216</v>
      </c>
      <c r="B130" s="1">
        <v>26511</v>
      </c>
    </row>
    <row r="131" spans="1:2" x14ac:dyDescent="0.3">
      <c r="A131" s="1" t="s">
        <v>528</v>
      </c>
      <c r="B131" s="1">
        <v>10000</v>
      </c>
    </row>
    <row r="132" spans="1:2" x14ac:dyDescent="0.3">
      <c r="A132" s="1" t="s">
        <v>22</v>
      </c>
      <c r="B132" s="1">
        <v>17729</v>
      </c>
    </row>
    <row r="133" spans="1:2" x14ac:dyDescent="0.3">
      <c r="A133" s="1" t="s">
        <v>529</v>
      </c>
      <c r="B133" s="1">
        <v>39566</v>
      </c>
    </row>
    <row r="134" spans="1:2" x14ac:dyDescent="0.3">
      <c r="A134" s="1" t="s">
        <v>23</v>
      </c>
      <c r="B134" s="1">
        <v>10000</v>
      </c>
    </row>
    <row r="135" spans="1:2" x14ac:dyDescent="0.3">
      <c r="A135" s="1" t="s">
        <v>530</v>
      </c>
      <c r="B135" s="1">
        <v>12156</v>
      </c>
    </row>
    <row r="136" spans="1:2" x14ac:dyDescent="0.3">
      <c r="A136" s="1" t="s">
        <v>531</v>
      </c>
      <c r="B136" s="1">
        <v>49273</v>
      </c>
    </row>
    <row r="137" spans="1:2" x14ac:dyDescent="0.3">
      <c r="A137" s="1" t="s">
        <v>24</v>
      </c>
      <c r="B137" s="1">
        <v>14638</v>
      </c>
    </row>
    <row r="138" spans="1:2" x14ac:dyDescent="0.3">
      <c r="A138" s="1" t="s">
        <v>532</v>
      </c>
      <c r="B138" s="1">
        <v>20352</v>
      </c>
    </row>
    <row r="139" spans="1:2" x14ac:dyDescent="0.3">
      <c r="A139" s="1" t="s">
        <v>533</v>
      </c>
      <c r="B139" s="1">
        <v>34935</v>
      </c>
    </row>
    <row r="140" spans="1:2" x14ac:dyDescent="0.3">
      <c r="A140" s="1" t="s">
        <v>217</v>
      </c>
      <c r="B140" s="1">
        <v>14847</v>
      </c>
    </row>
    <row r="141" spans="1:2" x14ac:dyDescent="0.3">
      <c r="A141" s="1" t="s">
        <v>534</v>
      </c>
      <c r="B141" s="1">
        <v>10000</v>
      </c>
    </row>
    <row r="142" spans="1:2" x14ac:dyDescent="0.3">
      <c r="A142" s="1" t="s">
        <v>535</v>
      </c>
      <c r="B142" s="1">
        <v>30489</v>
      </c>
    </row>
    <row r="143" spans="1:2" x14ac:dyDescent="0.3">
      <c r="A143" s="1" t="s">
        <v>536</v>
      </c>
      <c r="B143" s="1">
        <v>13743</v>
      </c>
    </row>
    <row r="144" spans="1:2" x14ac:dyDescent="0.3">
      <c r="A144" s="1" t="s">
        <v>25</v>
      </c>
      <c r="B144" s="1">
        <v>19021</v>
      </c>
    </row>
    <row r="145" spans="1:2" x14ac:dyDescent="0.3">
      <c r="A145" s="1" t="s">
        <v>537</v>
      </c>
      <c r="B145" s="1">
        <v>20581</v>
      </c>
    </row>
    <row r="146" spans="1:2" x14ac:dyDescent="0.3">
      <c r="A146" s="1" t="s">
        <v>218</v>
      </c>
      <c r="B146" s="1">
        <v>10000</v>
      </c>
    </row>
    <row r="147" spans="1:2" x14ac:dyDescent="0.3">
      <c r="A147" s="1" t="s">
        <v>888</v>
      </c>
      <c r="B147" s="1">
        <v>10000</v>
      </c>
    </row>
    <row r="148" spans="1:2" x14ac:dyDescent="0.3">
      <c r="A148" s="1" t="s">
        <v>538</v>
      </c>
      <c r="B148" s="1">
        <v>22378</v>
      </c>
    </row>
    <row r="149" spans="1:2" x14ac:dyDescent="0.3">
      <c r="A149" s="1" t="s">
        <v>539</v>
      </c>
      <c r="B149" s="1">
        <v>93831</v>
      </c>
    </row>
    <row r="150" spans="1:2" x14ac:dyDescent="0.3">
      <c r="A150" s="1" t="s">
        <v>26</v>
      </c>
      <c r="B150" s="1">
        <v>23785</v>
      </c>
    </row>
    <row r="151" spans="1:2" x14ac:dyDescent="0.3">
      <c r="A151" s="1" t="s">
        <v>27</v>
      </c>
      <c r="B151" s="1">
        <v>16270</v>
      </c>
    </row>
    <row r="152" spans="1:2" x14ac:dyDescent="0.3">
      <c r="A152" s="1" t="s">
        <v>540</v>
      </c>
      <c r="B152" s="1">
        <v>28804</v>
      </c>
    </row>
    <row r="153" spans="1:2" x14ac:dyDescent="0.3">
      <c r="A153" s="1" t="s">
        <v>541</v>
      </c>
      <c r="B153" s="1">
        <v>22399</v>
      </c>
    </row>
    <row r="154" spans="1:2" x14ac:dyDescent="0.3">
      <c r="A154" s="1" t="s">
        <v>542</v>
      </c>
      <c r="B154" s="1">
        <v>10873</v>
      </c>
    </row>
    <row r="155" spans="1:2" x14ac:dyDescent="0.3">
      <c r="A155" s="1" t="s">
        <v>28</v>
      </c>
      <c r="B155" s="1">
        <v>10000</v>
      </c>
    </row>
    <row r="156" spans="1:2" x14ac:dyDescent="0.3">
      <c r="A156" s="1" t="s">
        <v>219</v>
      </c>
      <c r="B156" s="1">
        <v>11018</v>
      </c>
    </row>
    <row r="157" spans="1:2" x14ac:dyDescent="0.3">
      <c r="A157" s="1" t="s">
        <v>889</v>
      </c>
      <c r="B157" s="1">
        <v>116566</v>
      </c>
    </row>
    <row r="158" spans="1:2" x14ac:dyDescent="0.3">
      <c r="A158" s="1" t="s">
        <v>220</v>
      </c>
      <c r="B158" s="1">
        <v>10000</v>
      </c>
    </row>
    <row r="159" spans="1:2" x14ac:dyDescent="0.3">
      <c r="A159" s="1" t="s">
        <v>29</v>
      </c>
      <c r="B159" s="1">
        <v>71641</v>
      </c>
    </row>
    <row r="160" spans="1:2" x14ac:dyDescent="0.3">
      <c r="A160" s="1" t="s">
        <v>543</v>
      </c>
      <c r="B160" s="1">
        <v>53640</v>
      </c>
    </row>
    <row r="161" spans="1:2" x14ac:dyDescent="0.3">
      <c r="A161" s="1" t="s">
        <v>221</v>
      </c>
      <c r="B161" s="1">
        <v>14522</v>
      </c>
    </row>
    <row r="162" spans="1:2" x14ac:dyDescent="0.3">
      <c r="A162" s="1" t="s">
        <v>544</v>
      </c>
      <c r="B162" s="1">
        <v>17473</v>
      </c>
    </row>
    <row r="163" spans="1:2" x14ac:dyDescent="0.3">
      <c r="A163" s="1" t="s">
        <v>30</v>
      </c>
      <c r="B163" s="1">
        <v>10599</v>
      </c>
    </row>
    <row r="164" spans="1:2" x14ac:dyDescent="0.3">
      <c r="A164" s="1" t="s">
        <v>222</v>
      </c>
      <c r="B164" s="1">
        <v>14070</v>
      </c>
    </row>
    <row r="165" spans="1:2" x14ac:dyDescent="0.3">
      <c r="A165" s="1" t="s">
        <v>223</v>
      </c>
      <c r="B165" s="1">
        <v>10000</v>
      </c>
    </row>
    <row r="166" spans="1:2" x14ac:dyDescent="0.3">
      <c r="A166" s="1" t="s">
        <v>545</v>
      </c>
      <c r="B166" s="1">
        <v>13547</v>
      </c>
    </row>
    <row r="167" spans="1:2" x14ac:dyDescent="0.3">
      <c r="A167" s="1" t="s">
        <v>546</v>
      </c>
      <c r="B167" s="1">
        <v>13197</v>
      </c>
    </row>
    <row r="168" spans="1:2" x14ac:dyDescent="0.3">
      <c r="A168" s="1" t="s">
        <v>987</v>
      </c>
      <c r="B168" s="1">
        <v>25998</v>
      </c>
    </row>
    <row r="169" spans="1:2" x14ac:dyDescent="0.3">
      <c r="A169" s="1" t="s">
        <v>890</v>
      </c>
      <c r="B169" s="1">
        <v>10000</v>
      </c>
    </row>
    <row r="170" spans="1:2" x14ac:dyDescent="0.3">
      <c r="A170" s="1" t="s">
        <v>547</v>
      </c>
      <c r="B170" s="1">
        <v>60314</v>
      </c>
    </row>
    <row r="171" spans="1:2" x14ac:dyDescent="0.3">
      <c r="A171" s="1" t="s">
        <v>31</v>
      </c>
      <c r="B171" s="1">
        <v>37498</v>
      </c>
    </row>
    <row r="172" spans="1:2" x14ac:dyDescent="0.3">
      <c r="A172" s="1" t="s">
        <v>32</v>
      </c>
      <c r="B172" s="1">
        <v>26082</v>
      </c>
    </row>
    <row r="173" spans="1:2" x14ac:dyDescent="0.3">
      <c r="A173" s="1" t="s">
        <v>33</v>
      </c>
      <c r="B173" s="1">
        <v>23505</v>
      </c>
    </row>
    <row r="174" spans="1:2" x14ac:dyDescent="0.3">
      <c r="A174" s="1" t="s">
        <v>548</v>
      </c>
      <c r="B174" s="1">
        <v>28314</v>
      </c>
    </row>
    <row r="175" spans="1:2" x14ac:dyDescent="0.3">
      <c r="A175" s="1" t="s">
        <v>34</v>
      </c>
      <c r="B175" s="1">
        <v>10749</v>
      </c>
    </row>
    <row r="176" spans="1:2" x14ac:dyDescent="0.3">
      <c r="A176" s="1" t="s">
        <v>891</v>
      </c>
      <c r="B176" s="1">
        <v>10000</v>
      </c>
    </row>
    <row r="177" spans="1:2" x14ac:dyDescent="0.3">
      <c r="A177" s="1" t="s">
        <v>224</v>
      </c>
      <c r="B177" s="1">
        <v>21915</v>
      </c>
    </row>
    <row r="178" spans="1:2" x14ac:dyDescent="0.3">
      <c r="A178" s="1" t="s">
        <v>549</v>
      </c>
      <c r="B178" s="1">
        <v>24244</v>
      </c>
    </row>
    <row r="179" spans="1:2" x14ac:dyDescent="0.3">
      <c r="A179" s="1" t="s">
        <v>35</v>
      </c>
      <c r="B179" s="1">
        <v>30675</v>
      </c>
    </row>
    <row r="180" spans="1:2" x14ac:dyDescent="0.3">
      <c r="A180" s="1" t="s">
        <v>550</v>
      </c>
      <c r="B180" s="1">
        <v>14246</v>
      </c>
    </row>
    <row r="181" spans="1:2" x14ac:dyDescent="0.3">
      <c r="A181" s="1" t="s">
        <v>551</v>
      </c>
      <c r="B181" s="1">
        <v>29272</v>
      </c>
    </row>
    <row r="182" spans="1:2" x14ac:dyDescent="0.3">
      <c r="A182" s="1" t="s">
        <v>552</v>
      </c>
      <c r="B182" s="1">
        <v>43705</v>
      </c>
    </row>
    <row r="183" spans="1:2" x14ac:dyDescent="0.3">
      <c r="A183" s="1" t="s">
        <v>36</v>
      </c>
      <c r="B183" s="1">
        <v>28599</v>
      </c>
    </row>
    <row r="184" spans="1:2" x14ac:dyDescent="0.3">
      <c r="A184" s="1" t="s">
        <v>37</v>
      </c>
      <c r="B184" s="1">
        <v>10000</v>
      </c>
    </row>
    <row r="185" spans="1:2" x14ac:dyDescent="0.3">
      <c r="A185" s="1" t="s">
        <v>553</v>
      </c>
      <c r="B185" s="1">
        <v>11364</v>
      </c>
    </row>
    <row r="186" spans="1:2" x14ac:dyDescent="0.3">
      <c r="A186" s="1" t="s">
        <v>38</v>
      </c>
      <c r="B186" s="1">
        <v>19050</v>
      </c>
    </row>
    <row r="187" spans="1:2" x14ac:dyDescent="0.3">
      <c r="A187" s="1" t="s">
        <v>554</v>
      </c>
      <c r="B187" s="1">
        <v>21348</v>
      </c>
    </row>
    <row r="188" spans="1:2" x14ac:dyDescent="0.3">
      <c r="A188" s="1" t="s">
        <v>39</v>
      </c>
      <c r="B188" s="1">
        <v>28661</v>
      </c>
    </row>
    <row r="189" spans="1:2" x14ac:dyDescent="0.3">
      <c r="A189" s="1" t="s">
        <v>555</v>
      </c>
      <c r="B189" s="1">
        <v>45281</v>
      </c>
    </row>
    <row r="190" spans="1:2" x14ac:dyDescent="0.3">
      <c r="A190" s="1" t="s">
        <v>556</v>
      </c>
      <c r="B190" s="1">
        <v>10000</v>
      </c>
    </row>
    <row r="191" spans="1:2" x14ac:dyDescent="0.3">
      <c r="A191" s="1" t="s">
        <v>225</v>
      </c>
      <c r="B191" s="1">
        <v>10000</v>
      </c>
    </row>
    <row r="192" spans="1:2" x14ac:dyDescent="0.3">
      <c r="A192" s="1" t="s">
        <v>40</v>
      </c>
      <c r="B192" s="1">
        <v>10000</v>
      </c>
    </row>
    <row r="193" spans="1:2" x14ac:dyDescent="0.3">
      <c r="A193" s="1" t="s">
        <v>892</v>
      </c>
      <c r="B193" s="1">
        <v>12303</v>
      </c>
    </row>
    <row r="194" spans="1:2" x14ac:dyDescent="0.3">
      <c r="A194" s="1" t="s">
        <v>226</v>
      </c>
      <c r="B194" s="1">
        <v>13022</v>
      </c>
    </row>
    <row r="195" spans="1:2" x14ac:dyDescent="0.3">
      <c r="A195" s="1" t="s">
        <v>227</v>
      </c>
      <c r="B195" s="1">
        <v>10000</v>
      </c>
    </row>
    <row r="196" spans="1:2" x14ac:dyDescent="0.3">
      <c r="A196" s="1" t="s">
        <v>228</v>
      </c>
      <c r="B196" s="1">
        <v>10000</v>
      </c>
    </row>
    <row r="197" spans="1:2" x14ac:dyDescent="0.3">
      <c r="A197" s="1" t="s">
        <v>229</v>
      </c>
      <c r="B197" s="1">
        <v>26603</v>
      </c>
    </row>
    <row r="198" spans="1:2" x14ac:dyDescent="0.3">
      <c r="A198" s="1" t="s">
        <v>557</v>
      </c>
      <c r="B198" s="1">
        <v>25951</v>
      </c>
    </row>
    <row r="199" spans="1:2" x14ac:dyDescent="0.3">
      <c r="A199" s="1" t="s">
        <v>558</v>
      </c>
      <c r="B199" s="1">
        <v>12316</v>
      </c>
    </row>
    <row r="200" spans="1:2" x14ac:dyDescent="0.3">
      <c r="A200" s="1" t="s">
        <v>559</v>
      </c>
      <c r="B200" s="1">
        <v>12119</v>
      </c>
    </row>
    <row r="201" spans="1:2" x14ac:dyDescent="0.3">
      <c r="A201" s="1" t="s">
        <v>893</v>
      </c>
      <c r="B201" s="1">
        <v>79367</v>
      </c>
    </row>
    <row r="202" spans="1:2" x14ac:dyDescent="0.3">
      <c r="A202" s="1" t="s">
        <v>560</v>
      </c>
      <c r="B202" s="1">
        <v>24961</v>
      </c>
    </row>
    <row r="203" spans="1:2" x14ac:dyDescent="0.3">
      <c r="A203" s="1" t="s">
        <v>561</v>
      </c>
      <c r="B203" s="1">
        <v>66885</v>
      </c>
    </row>
    <row r="204" spans="1:2" x14ac:dyDescent="0.3">
      <c r="A204" s="1" t="s">
        <v>562</v>
      </c>
      <c r="B204" s="1">
        <v>14461</v>
      </c>
    </row>
    <row r="205" spans="1:2" x14ac:dyDescent="0.3">
      <c r="A205" s="1" t="s">
        <v>563</v>
      </c>
      <c r="B205" s="1">
        <v>50472</v>
      </c>
    </row>
    <row r="206" spans="1:2" x14ac:dyDescent="0.3">
      <c r="A206" s="1" t="s">
        <v>41</v>
      </c>
      <c r="B206" s="1">
        <v>18909</v>
      </c>
    </row>
    <row r="207" spans="1:2" x14ac:dyDescent="0.3">
      <c r="A207" s="1" t="s">
        <v>42</v>
      </c>
      <c r="B207" s="1">
        <v>10000</v>
      </c>
    </row>
    <row r="208" spans="1:2" x14ac:dyDescent="0.3">
      <c r="A208" s="1" t="s">
        <v>564</v>
      </c>
      <c r="B208" s="1">
        <v>10000</v>
      </c>
    </row>
    <row r="209" spans="1:2" x14ac:dyDescent="0.3">
      <c r="A209" s="1" t="s">
        <v>230</v>
      </c>
      <c r="B209" s="1">
        <v>20989</v>
      </c>
    </row>
    <row r="210" spans="1:2" x14ac:dyDescent="0.3">
      <c r="A210" s="1" t="s">
        <v>231</v>
      </c>
      <c r="B210" s="1">
        <v>73900</v>
      </c>
    </row>
    <row r="211" spans="1:2" x14ac:dyDescent="0.3">
      <c r="A211" s="1" t="s">
        <v>565</v>
      </c>
      <c r="B211" s="1">
        <v>19968</v>
      </c>
    </row>
    <row r="212" spans="1:2" x14ac:dyDescent="0.3">
      <c r="A212" s="1" t="s">
        <v>232</v>
      </c>
      <c r="B212" s="1">
        <v>10000</v>
      </c>
    </row>
    <row r="213" spans="1:2" x14ac:dyDescent="0.3">
      <c r="A213" s="1" t="s">
        <v>988</v>
      </c>
      <c r="B213" s="1">
        <v>11991</v>
      </c>
    </row>
    <row r="214" spans="1:2" x14ac:dyDescent="0.3">
      <c r="A214" s="1" t="s">
        <v>566</v>
      </c>
      <c r="B214" s="1">
        <v>39033</v>
      </c>
    </row>
    <row r="215" spans="1:2" x14ac:dyDescent="0.3">
      <c r="A215" s="1" t="s">
        <v>894</v>
      </c>
      <c r="B215" s="1">
        <v>30080</v>
      </c>
    </row>
    <row r="216" spans="1:2" x14ac:dyDescent="0.3">
      <c r="A216" s="1" t="s">
        <v>567</v>
      </c>
      <c r="B216" s="1">
        <v>12990</v>
      </c>
    </row>
    <row r="217" spans="1:2" x14ac:dyDescent="0.3">
      <c r="A217" s="1" t="s">
        <v>233</v>
      </c>
      <c r="B217" s="1">
        <v>27197</v>
      </c>
    </row>
    <row r="218" spans="1:2" x14ac:dyDescent="0.3">
      <c r="A218" s="1" t="s">
        <v>234</v>
      </c>
      <c r="B218" s="1">
        <v>20078</v>
      </c>
    </row>
    <row r="219" spans="1:2" x14ac:dyDescent="0.3">
      <c r="A219" s="1" t="s">
        <v>235</v>
      </c>
      <c r="B219" s="1">
        <v>36003</v>
      </c>
    </row>
    <row r="220" spans="1:2" x14ac:dyDescent="0.3">
      <c r="A220" s="1" t="s">
        <v>895</v>
      </c>
      <c r="B220" s="1">
        <v>31233</v>
      </c>
    </row>
    <row r="221" spans="1:2" x14ac:dyDescent="0.3">
      <c r="A221" s="1" t="s">
        <v>568</v>
      </c>
      <c r="B221" s="1">
        <v>14590</v>
      </c>
    </row>
    <row r="222" spans="1:2" x14ac:dyDescent="0.3">
      <c r="A222" s="1" t="s">
        <v>569</v>
      </c>
      <c r="B222" s="1">
        <v>10000</v>
      </c>
    </row>
    <row r="223" spans="1:2" x14ac:dyDescent="0.3">
      <c r="A223" s="1" t="s">
        <v>236</v>
      </c>
      <c r="B223" s="1">
        <v>11992</v>
      </c>
    </row>
    <row r="224" spans="1:2" x14ac:dyDescent="0.3">
      <c r="A224" s="1" t="s">
        <v>896</v>
      </c>
      <c r="B224" s="1">
        <v>10000</v>
      </c>
    </row>
    <row r="225" spans="1:2" x14ac:dyDescent="0.3">
      <c r="A225" s="1" t="s">
        <v>570</v>
      </c>
      <c r="B225" s="1">
        <v>19833</v>
      </c>
    </row>
    <row r="226" spans="1:2" x14ac:dyDescent="0.3">
      <c r="A226" s="1" t="s">
        <v>897</v>
      </c>
      <c r="B226" s="1">
        <v>15187</v>
      </c>
    </row>
    <row r="227" spans="1:2" x14ac:dyDescent="0.3">
      <c r="A227" s="1" t="s">
        <v>571</v>
      </c>
      <c r="B227" s="1">
        <v>14530</v>
      </c>
    </row>
    <row r="228" spans="1:2" x14ac:dyDescent="0.3">
      <c r="A228" s="1" t="s">
        <v>237</v>
      </c>
      <c r="B228" s="1">
        <v>37908</v>
      </c>
    </row>
    <row r="229" spans="1:2" x14ac:dyDescent="0.3">
      <c r="A229" s="1" t="s">
        <v>238</v>
      </c>
      <c r="B229" s="1">
        <v>22022</v>
      </c>
    </row>
    <row r="230" spans="1:2" x14ac:dyDescent="0.3">
      <c r="A230" s="1" t="s">
        <v>572</v>
      </c>
      <c r="B230" s="1">
        <v>22819</v>
      </c>
    </row>
    <row r="231" spans="1:2" x14ac:dyDescent="0.3">
      <c r="A231" s="1" t="s">
        <v>573</v>
      </c>
      <c r="B231" s="1">
        <v>10000</v>
      </c>
    </row>
    <row r="232" spans="1:2" x14ac:dyDescent="0.3">
      <c r="A232" s="1" t="s">
        <v>574</v>
      </c>
      <c r="B232" s="1">
        <v>31381</v>
      </c>
    </row>
    <row r="233" spans="1:2" x14ac:dyDescent="0.3">
      <c r="A233" s="1" t="s">
        <v>575</v>
      </c>
      <c r="B233" s="1">
        <v>77980</v>
      </c>
    </row>
    <row r="234" spans="1:2" x14ac:dyDescent="0.3">
      <c r="A234" s="1" t="s">
        <v>898</v>
      </c>
      <c r="B234" s="1">
        <v>14819</v>
      </c>
    </row>
    <row r="235" spans="1:2" x14ac:dyDescent="0.3">
      <c r="A235" s="1" t="s">
        <v>43</v>
      </c>
      <c r="B235" s="1">
        <v>10000</v>
      </c>
    </row>
    <row r="236" spans="1:2" x14ac:dyDescent="0.3">
      <c r="A236" s="1" t="s">
        <v>44</v>
      </c>
      <c r="B236" s="1">
        <v>24613</v>
      </c>
    </row>
    <row r="237" spans="1:2" x14ac:dyDescent="0.3">
      <c r="A237" s="1" t="s">
        <v>899</v>
      </c>
      <c r="B237" s="1">
        <v>10000</v>
      </c>
    </row>
    <row r="238" spans="1:2" x14ac:dyDescent="0.3">
      <c r="A238" s="1" t="s">
        <v>239</v>
      </c>
      <c r="B238" s="1">
        <v>19391</v>
      </c>
    </row>
    <row r="239" spans="1:2" x14ac:dyDescent="0.3">
      <c r="A239" s="1" t="s">
        <v>240</v>
      </c>
      <c r="B239" s="1">
        <v>13183</v>
      </c>
    </row>
    <row r="240" spans="1:2" x14ac:dyDescent="0.3">
      <c r="A240" s="1" t="s">
        <v>45</v>
      </c>
      <c r="B240" s="1">
        <v>63456</v>
      </c>
    </row>
    <row r="241" spans="1:2" x14ac:dyDescent="0.3">
      <c r="A241" s="1" t="s">
        <v>900</v>
      </c>
      <c r="B241" s="1">
        <v>10711</v>
      </c>
    </row>
    <row r="242" spans="1:2" x14ac:dyDescent="0.3">
      <c r="A242" s="1" t="s">
        <v>901</v>
      </c>
      <c r="B242" s="1">
        <v>33138</v>
      </c>
    </row>
    <row r="243" spans="1:2" x14ac:dyDescent="0.3">
      <c r="A243" s="1" t="s">
        <v>902</v>
      </c>
      <c r="B243" s="1">
        <v>10000</v>
      </c>
    </row>
    <row r="244" spans="1:2" x14ac:dyDescent="0.3">
      <c r="A244" s="1" t="s">
        <v>903</v>
      </c>
      <c r="B244" s="1">
        <v>10000</v>
      </c>
    </row>
    <row r="245" spans="1:2" x14ac:dyDescent="0.3">
      <c r="A245" s="1" t="s">
        <v>576</v>
      </c>
      <c r="B245" s="1">
        <v>1169752</v>
      </c>
    </row>
    <row r="246" spans="1:2" x14ac:dyDescent="0.3">
      <c r="A246" s="1" t="s">
        <v>46</v>
      </c>
      <c r="B246" s="1">
        <v>30448</v>
      </c>
    </row>
    <row r="247" spans="1:2" x14ac:dyDescent="0.3">
      <c r="A247" s="1" t="s">
        <v>904</v>
      </c>
      <c r="B247" s="1">
        <v>10000</v>
      </c>
    </row>
    <row r="248" spans="1:2" x14ac:dyDescent="0.3">
      <c r="A248" s="1" t="s">
        <v>47</v>
      </c>
      <c r="B248" s="1">
        <v>31537</v>
      </c>
    </row>
    <row r="249" spans="1:2" x14ac:dyDescent="0.3">
      <c r="A249" s="1" t="s">
        <v>48</v>
      </c>
      <c r="B249" s="1">
        <v>10000</v>
      </c>
    </row>
    <row r="250" spans="1:2" x14ac:dyDescent="0.3">
      <c r="A250" s="1" t="s">
        <v>905</v>
      </c>
      <c r="B250" s="1">
        <v>10000</v>
      </c>
    </row>
    <row r="251" spans="1:2" x14ac:dyDescent="0.3">
      <c r="A251" s="1" t="s">
        <v>49</v>
      </c>
      <c r="B251" s="1">
        <v>14745</v>
      </c>
    </row>
    <row r="252" spans="1:2" x14ac:dyDescent="0.3">
      <c r="A252" s="1" t="s">
        <v>577</v>
      </c>
      <c r="B252" s="1">
        <v>11730</v>
      </c>
    </row>
    <row r="253" spans="1:2" x14ac:dyDescent="0.3">
      <c r="A253" s="1" t="s">
        <v>906</v>
      </c>
      <c r="B253" s="1">
        <v>10000</v>
      </c>
    </row>
    <row r="254" spans="1:2" x14ac:dyDescent="0.3">
      <c r="A254" s="1" t="s">
        <v>453</v>
      </c>
      <c r="B254" s="1">
        <v>10000</v>
      </c>
    </row>
    <row r="255" spans="1:2" x14ac:dyDescent="0.3">
      <c r="A255" s="1" t="s">
        <v>578</v>
      </c>
      <c r="B255" s="1">
        <v>10000</v>
      </c>
    </row>
    <row r="256" spans="1:2" x14ac:dyDescent="0.3">
      <c r="A256" s="1" t="s">
        <v>579</v>
      </c>
      <c r="B256" s="1">
        <v>13643</v>
      </c>
    </row>
    <row r="257" spans="1:2" x14ac:dyDescent="0.3">
      <c r="A257" s="1" t="s">
        <v>580</v>
      </c>
      <c r="B257" s="1">
        <v>10000</v>
      </c>
    </row>
    <row r="258" spans="1:2" x14ac:dyDescent="0.3">
      <c r="A258" s="1" t="s">
        <v>581</v>
      </c>
      <c r="B258" s="1">
        <v>13733</v>
      </c>
    </row>
    <row r="259" spans="1:2" x14ac:dyDescent="0.3">
      <c r="A259" s="1" t="s">
        <v>582</v>
      </c>
      <c r="B259" s="1">
        <v>10000</v>
      </c>
    </row>
    <row r="260" spans="1:2" x14ac:dyDescent="0.3">
      <c r="A260" s="1" t="s">
        <v>583</v>
      </c>
      <c r="B260" s="1">
        <v>48389</v>
      </c>
    </row>
    <row r="261" spans="1:2" x14ac:dyDescent="0.3">
      <c r="A261" s="1" t="s">
        <v>584</v>
      </c>
      <c r="B261" s="1">
        <v>10000</v>
      </c>
    </row>
    <row r="262" spans="1:2" x14ac:dyDescent="0.3">
      <c r="A262" s="1" t="s">
        <v>585</v>
      </c>
      <c r="B262" s="1">
        <v>207319</v>
      </c>
    </row>
    <row r="263" spans="1:2" x14ac:dyDescent="0.3">
      <c r="A263" s="1" t="s">
        <v>50</v>
      </c>
      <c r="B263" s="1">
        <v>20252</v>
      </c>
    </row>
    <row r="264" spans="1:2" x14ac:dyDescent="0.3">
      <c r="A264" s="1" t="s">
        <v>907</v>
      </c>
      <c r="B264" s="1">
        <v>43062</v>
      </c>
    </row>
    <row r="265" spans="1:2" x14ac:dyDescent="0.3">
      <c r="A265" s="1" t="s">
        <v>908</v>
      </c>
      <c r="B265" s="1">
        <v>16279</v>
      </c>
    </row>
    <row r="266" spans="1:2" x14ac:dyDescent="0.3">
      <c r="A266" s="1" t="s">
        <v>454</v>
      </c>
      <c r="B266" s="1">
        <v>11887</v>
      </c>
    </row>
    <row r="267" spans="1:2" x14ac:dyDescent="0.3">
      <c r="A267" s="1" t="s">
        <v>455</v>
      </c>
      <c r="B267" s="1">
        <v>10000</v>
      </c>
    </row>
    <row r="268" spans="1:2" x14ac:dyDescent="0.3">
      <c r="A268" s="1" t="s">
        <v>909</v>
      </c>
      <c r="B268" s="1">
        <v>21970</v>
      </c>
    </row>
    <row r="269" spans="1:2" x14ac:dyDescent="0.3">
      <c r="A269" s="1" t="s">
        <v>456</v>
      </c>
      <c r="B269" s="1">
        <v>12850</v>
      </c>
    </row>
    <row r="270" spans="1:2" x14ac:dyDescent="0.3">
      <c r="A270" s="1" t="s">
        <v>243</v>
      </c>
      <c r="B270" s="1">
        <v>17587</v>
      </c>
    </row>
    <row r="271" spans="1:2" x14ac:dyDescent="0.3">
      <c r="A271" s="1" t="s">
        <v>244</v>
      </c>
      <c r="B271" s="1">
        <v>26848</v>
      </c>
    </row>
    <row r="272" spans="1:2" x14ac:dyDescent="0.3">
      <c r="A272" s="1" t="s">
        <v>245</v>
      </c>
      <c r="B272" s="1">
        <v>26451</v>
      </c>
    </row>
    <row r="273" spans="1:2" x14ac:dyDescent="0.3">
      <c r="A273" s="1" t="s">
        <v>586</v>
      </c>
      <c r="B273" s="1">
        <v>35796</v>
      </c>
    </row>
    <row r="274" spans="1:2" x14ac:dyDescent="0.3">
      <c r="A274" s="1" t="s">
        <v>246</v>
      </c>
      <c r="B274" s="1">
        <v>10000</v>
      </c>
    </row>
    <row r="275" spans="1:2" x14ac:dyDescent="0.3">
      <c r="A275" s="1" t="s">
        <v>247</v>
      </c>
      <c r="B275" s="1">
        <v>22761</v>
      </c>
    </row>
    <row r="276" spans="1:2" x14ac:dyDescent="0.3">
      <c r="A276" s="1" t="s">
        <v>248</v>
      </c>
      <c r="B276" s="1">
        <v>34579</v>
      </c>
    </row>
    <row r="277" spans="1:2" x14ac:dyDescent="0.3">
      <c r="A277" s="1" t="s">
        <v>457</v>
      </c>
      <c r="B277" s="1">
        <v>10000</v>
      </c>
    </row>
    <row r="278" spans="1:2" x14ac:dyDescent="0.3">
      <c r="A278" s="1" t="s">
        <v>250</v>
      </c>
      <c r="B278" s="1">
        <v>15547</v>
      </c>
    </row>
    <row r="279" spans="1:2" x14ac:dyDescent="0.3">
      <c r="A279" s="1" t="s">
        <v>251</v>
      </c>
      <c r="B279" s="1">
        <v>15921</v>
      </c>
    </row>
    <row r="280" spans="1:2" x14ac:dyDescent="0.3">
      <c r="A280" s="1" t="s">
        <v>252</v>
      </c>
      <c r="B280" s="1">
        <v>14275</v>
      </c>
    </row>
    <row r="281" spans="1:2" x14ac:dyDescent="0.3">
      <c r="A281" s="1" t="s">
        <v>253</v>
      </c>
      <c r="B281" s="1">
        <v>15351</v>
      </c>
    </row>
    <row r="282" spans="1:2" x14ac:dyDescent="0.3">
      <c r="A282" s="1" t="s">
        <v>587</v>
      </c>
      <c r="B282" s="1">
        <v>10000</v>
      </c>
    </row>
    <row r="283" spans="1:2" x14ac:dyDescent="0.3">
      <c r="A283" s="1" t="s">
        <v>588</v>
      </c>
      <c r="B283" s="1">
        <v>45269</v>
      </c>
    </row>
    <row r="284" spans="1:2" x14ac:dyDescent="0.3">
      <c r="A284" s="1" t="s">
        <v>589</v>
      </c>
      <c r="B284" s="1">
        <v>26757</v>
      </c>
    </row>
    <row r="285" spans="1:2" x14ac:dyDescent="0.3">
      <c r="A285" s="1" t="s">
        <v>989</v>
      </c>
      <c r="B285" s="1">
        <v>62151</v>
      </c>
    </row>
    <row r="286" spans="1:2" x14ac:dyDescent="0.3">
      <c r="A286" s="1" t="s">
        <v>254</v>
      </c>
      <c r="B286" s="1">
        <v>17082</v>
      </c>
    </row>
    <row r="287" spans="1:2" x14ac:dyDescent="0.3">
      <c r="A287" s="1" t="s">
        <v>255</v>
      </c>
      <c r="B287" s="1">
        <v>22923</v>
      </c>
    </row>
    <row r="288" spans="1:2" x14ac:dyDescent="0.3">
      <c r="A288" s="1" t="s">
        <v>256</v>
      </c>
      <c r="B288" s="1">
        <v>10263</v>
      </c>
    </row>
    <row r="289" spans="1:2" x14ac:dyDescent="0.3">
      <c r="A289" s="1" t="s">
        <v>910</v>
      </c>
      <c r="B289" s="1">
        <v>27078</v>
      </c>
    </row>
    <row r="290" spans="1:2" x14ac:dyDescent="0.3">
      <c r="A290" s="1" t="s">
        <v>51</v>
      </c>
      <c r="B290" s="1">
        <v>11724</v>
      </c>
    </row>
    <row r="291" spans="1:2" x14ac:dyDescent="0.3">
      <c r="A291" s="1" t="s">
        <v>590</v>
      </c>
      <c r="B291" s="1">
        <v>23470</v>
      </c>
    </row>
    <row r="292" spans="1:2" x14ac:dyDescent="0.3">
      <c r="A292" s="1" t="s">
        <v>257</v>
      </c>
      <c r="B292" s="1">
        <v>10000</v>
      </c>
    </row>
    <row r="293" spans="1:2" x14ac:dyDescent="0.3">
      <c r="A293" s="1" t="s">
        <v>53</v>
      </c>
      <c r="B293" s="1">
        <v>10000</v>
      </c>
    </row>
    <row r="294" spans="1:2" x14ac:dyDescent="0.3">
      <c r="A294" s="1" t="s">
        <v>911</v>
      </c>
      <c r="B294" s="1">
        <v>10000</v>
      </c>
    </row>
    <row r="295" spans="1:2" x14ac:dyDescent="0.3">
      <c r="A295" s="1" t="s">
        <v>591</v>
      </c>
      <c r="B295" s="1">
        <v>19526</v>
      </c>
    </row>
    <row r="296" spans="1:2" x14ac:dyDescent="0.3">
      <c r="A296" s="1" t="s">
        <v>592</v>
      </c>
      <c r="B296" s="1">
        <v>10000</v>
      </c>
    </row>
    <row r="297" spans="1:2" x14ac:dyDescent="0.3">
      <c r="A297" s="1" t="s">
        <v>593</v>
      </c>
      <c r="B297" s="1">
        <v>10000</v>
      </c>
    </row>
    <row r="298" spans="1:2" x14ac:dyDescent="0.3">
      <c r="A298" s="1" t="s">
        <v>912</v>
      </c>
      <c r="B298" s="1">
        <v>12911</v>
      </c>
    </row>
    <row r="299" spans="1:2" x14ac:dyDescent="0.3">
      <c r="A299" s="1" t="s">
        <v>594</v>
      </c>
      <c r="B299" s="1">
        <v>34236</v>
      </c>
    </row>
    <row r="300" spans="1:2" x14ac:dyDescent="0.3">
      <c r="A300" s="1" t="s">
        <v>258</v>
      </c>
      <c r="B300" s="1">
        <v>10000</v>
      </c>
    </row>
    <row r="301" spans="1:2" x14ac:dyDescent="0.3">
      <c r="A301" s="1" t="s">
        <v>595</v>
      </c>
      <c r="B301" s="1">
        <v>15827</v>
      </c>
    </row>
    <row r="302" spans="1:2" x14ac:dyDescent="0.3">
      <c r="A302" s="1" t="s">
        <v>596</v>
      </c>
      <c r="B302" s="1">
        <v>10000</v>
      </c>
    </row>
    <row r="303" spans="1:2" x14ac:dyDescent="0.3">
      <c r="A303" s="1" t="s">
        <v>54</v>
      </c>
      <c r="B303" s="1">
        <v>10000</v>
      </c>
    </row>
    <row r="304" spans="1:2" x14ac:dyDescent="0.3">
      <c r="A304" s="1" t="s">
        <v>597</v>
      </c>
      <c r="B304" s="1">
        <v>18542</v>
      </c>
    </row>
    <row r="305" spans="1:2" x14ac:dyDescent="0.3">
      <c r="A305" s="1" t="s">
        <v>598</v>
      </c>
      <c r="B305" s="1">
        <v>20908</v>
      </c>
    </row>
    <row r="306" spans="1:2" x14ac:dyDescent="0.3">
      <c r="A306" s="1" t="s">
        <v>913</v>
      </c>
      <c r="B306" s="1">
        <v>114706</v>
      </c>
    </row>
    <row r="307" spans="1:2" x14ac:dyDescent="0.3">
      <c r="A307" s="1" t="s">
        <v>599</v>
      </c>
      <c r="B307" s="1">
        <v>10000</v>
      </c>
    </row>
    <row r="308" spans="1:2" x14ac:dyDescent="0.3">
      <c r="A308" s="1" t="s">
        <v>600</v>
      </c>
      <c r="B308" s="1">
        <v>13878</v>
      </c>
    </row>
    <row r="309" spans="1:2" x14ac:dyDescent="0.3">
      <c r="A309" s="1" t="s">
        <v>601</v>
      </c>
      <c r="B309" s="1">
        <v>47185</v>
      </c>
    </row>
    <row r="310" spans="1:2" x14ac:dyDescent="0.3">
      <c r="A310" s="1" t="s">
        <v>602</v>
      </c>
      <c r="B310" s="1">
        <v>90054</v>
      </c>
    </row>
    <row r="311" spans="1:2" x14ac:dyDescent="0.3">
      <c r="A311" s="1" t="s">
        <v>259</v>
      </c>
      <c r="B311" s="1">
        <v>12051</v>
      </c>
    </row>
    <row r="312" spans="1:2" x14ac:dyDescent="0.3">
      <c r="A312" s="1" t="s">
        <v>603</v>
      </c>
      <c r="B312" s="1">
        <v>10000</v>
      </c>
    </row>
    <row r="313" spans="1:2" x14ac:dyDescent="0.3">
      <c r="A313" s="1" t="s">
        <v>604</v>
      </c>
      <c r="B313" s="1">
        <v>10000</v>
      </c>
    </row>
    <row r="314" spans="1:2" x14ac:dyDescent="0.3">
      <c r="A314" s="1" t="s">
        <v>914</v>
      </c>
      <c r="B314" s="1">
        <v>10000</v>
      </c>
    </row>
    <row r="315" spans="1:2" x14ac:dyDescent="0.3">
      <c r="A315" s="1" t="s">
        <v>915</v>
      </c>
      <c r="B315" s="1">
        <v>10000</v>
      </c>
    </row>
    <row r="316" spans="1:2" x14ac:dyDescent="0.3">
      <c r="A316" s="1" t="s">
        <v>605</v>
      </c>
      <c r="B316" s="1">
        <v>46846</v>
      </c>
    </row>
    <row r="317" spans="1:2" x14ac:dyDescent="0.3">
      <c r="A317" s="1" t="s">
        <v>606</v>
      </c>
      <c r="B317" s="1">
        <v>14317</v>
      </c>
    </row>
    <row r="318" spans="1:2" x14ac:dyDescent="0.3">
      <c r="A318" s="1" t="s">
        <v>607</v>
      </c>
      <c r="B318" s="1">
        <v>13312</v>
      </c>
    </row>
    <row r="319" spans="1:2" x14ac:dyDescent="0.3">
      <c r="A319" s="1" t="s">
        <v>608</v>
      </c>
      <c r="B319" s="1">
        <v>13306</v>
      </c>
    </row>
    <row r="320" spans="1:2" x14ac:dyDescent="0.3">
      <c r="A320" s="1" t="s">
        <v>260</v>
      </c>
      <c r="B320" s="1">
        <v>10000</v>
      </c>
    </row>
    <row r="321" spans="1:2" x14ac:dyDescent="0.3">
      <c r="A321" s="1" t="s">
        <v>609</v>
      </c>
      <c r="B321" s="1">
        <v>67665</v>
      </c>
    </row>
    <row r="322" spans="1:2" x14ac:dyDescent="0.3">
      <c r="A322" s="1" t="s">
        <v>430</v>
      </c>
      <c r="B322" s="1">
        <v>10000</v>
      </c>
    </row>
    <row r="323" spans="1:2" x14ac:dyDescent="0.3">
      <c r="A323" s="1" t="s">
        <v>55</v>
      </c>
      <c r="B323" s="1">
        <v>10000</v>
      </c>
    </row>
    <row r="324" spans="1:2" x14ac:dyDescent="0.3">
      <c r="A324" s="1" t="s">
        <v>610</v>
      </c>
      <c r="B324" s="1">
        <v>10000</v>
      </c>
    </row>
    <row r="325" spans="1:2" x14ac:dyDescent="0.3">
      <c r="A325" s="1" t="s">
        <v>56</v>
      </c>
      <c r="B325" s="1">
        <v>10535</v>
      </c>
    </row>
    <row r="326" spans="1:2" x14ac:dyDescent="0.3">
      <c r="A326" s="1" t="s">
        <v>57</v>
      </c>
      <c r="B326" s="1">
        <v>10000</v>
      </c>
    </row>
    <row r="327" spans="1:2" x14ac:dyDescent="0.3">
      <c r="A327" s="1" t="s">
        <v>261</v>
      </c>
      <c r="B327" s="1">
        <v>18220</v>
      </c>
    </row>
    <row r="328" spans="1:2" x14ac:dyDescent="0.3">
      <c r="A328" s="1" t="s">
        <v>262</v>
      </c>
      <c r="B328" s="1">
        <v>32504</v>
      </c>
    </row>
    <row r="329" spans="1:2" x14ac:dyDescent="0.3">
      <c r="A329" s="1" t="s">
        <v>611</v>
      </c>
      <c r="B329" s="1">
        <v>57561</v>
      </c>
    </row>
    <row r="330" spans="1:2" x14ac:dyDescent="0.3">
      <c r="A330" s="1" t="s">
        <v>458</v>
      </c>
      <c r="B330" s="1">
        <v>10000</v>
      </c>
    </row>
    <row r="331" spans="1:2" x14ac:dyDescent="0.3">
      <c r="A331" s="1" t="s">
        <v>612</v>
      </c>
      <c r="B331" s="1">
        <v>33152</v>
      </c>
    </row>
    <row r="332" spans="1:2" x14ac:dyDescent="0.3">
      <c r="A332" s="1" t="s">
        <v>263</v>
      </c>
      <c r="B332" s="1">
        <v>14896</v>
      </c>
    </row>
    <row r="333" spans="1:2" x14ac:dyDescent="0.3">
      <c r="A333" s="1" t="s">
        <v>264</v>
      </c>
      <c r="B333" s="1">
        <v>48366</v>
      </c>
    </row>
    <row r="334" spans="1:2" x14ac:dyDescent="0.3">
      <c r="A334" s="1" t="s">
        <v>613</v>
      </c>
      <c r="B334" s="1">
        <v>110407</v>
      </c>
    </row>
    <row r="335" spans="1:2" x14ac:dyDescent="0.3">
      <c r="A335" s="1" t="s">
        <v>58</v>
      </c>
      <c r="B335" s="1">
        <v>23601</v>
      </c>
    </row>
    <row r="336" spans="1:2" x14ac:dyDescent="0.3">
      <c r="A336" s="1" t="s">
        <v>614</v>
      </c>
      <c r="B336" s="1">
        <v>20422</v>
      </c>
    </row>
    <row r="337" spans="1:2" x14ac:dyDescent="0.3">
      <c r="A337" s="1" t="s">
        <v>615</v>
      </c>
      <c r="B337" s="1">
        <v>42451</v>
      </c>
    </row>
    <row r="338" spans="1:2" x14ac:dyDescent="0.3">
      <c r="A338" s="1" t="s">
        <v>616</v>
      </c>
      <c r="B338" s="1">
        <v>39234</v>
      </c>
    </row>
    <row r="339" spans="1:2" x14ac:dyDescent="0.3">
      <c r="A339" s="1" t="s">
        <v>265</v>
      </c>
      <c r="B339" s="1">
        <v>26201</v>
      </c>
    </row>
    <row r="340" spans="1:2" x14ac:dyDescent="0.3">
      <c r="A340" s="1" t="s">
        <v>617</v>
      </c>
      <c r="B340" s="1">
        <v>27367</v>
      </c>
    </row>
    <row r="341" spans="1:2" x14ac:dyDescent="0.3">
      <c r="A341" s="1" t="s">
        <v>618</v>
      </c>
      <c r="B341" s="1">
        <v>24577</v>
      </c>
    </row>
    <row r="342" spans="1:2" x14ac:dyDescent="0.3">
      <c r="A342" s="1" t="s">
        <v>916</v>
      </c>
      <c r="B342" s="1">
        <v>38483</v>
      </c>
    </row>
    <row r="343" spans="1:2" x14ac:dyDescent="0.3">
      <c r="A343" s="1" t="s">
        <v>266</v>
      </c>
      <c r="B343" s="1">
        <v>10000</v>
      </c>
    </row>
    <row r="344" spans="1:2" x14ac:dyDescent="0.3">
      <c r="A344" s="1" t="s">
        <v>619</v>
      </c>
      <c r="B344" s="1">
        <v>184180</v>
      </c>
    </row>
    <row r="345" spans="1:2" x14ac:dyDescent="0.3">
      <c r="A345" s="1" t="s">
        <v>917</v>
      </c>
      <c r="B345" s="1">
        <v>10000</v>
      </c>
    </row>
    <row r="346" spans="1:2" x14ac:dyDescent="0.3">
      <c r="A346" s="1" t="s">
        <v>267</v>
      </c>
      <c r="B346" s="1">
        <v>10000</v>
      </c>
    </row>
    <row r="347" spans="1:2" x14ac:dyDescent="0.3">
      <c r="A347" s="1" t="s">
        <v>620</v>
      </c>
      <c r="B347" s="1">
        <v>21307</v>
      </c>
    </row>
    <row r="348" spans="1:2" x14ac:dyDescent="0.3">
      <c r="A348" s="1" t="s">
        <v>431</v>
      </c>
      <c r="B348" s="1">
        <v>10000</v>
      </c>
    </row>
    <row r="349" spans="1:2" x14ac:dyDescent="0.3">
      <c r="A349" s="1" t="s">
        <v>432</v>
      </c>
      <c r="B349" s="1">
        <v>10000</v>
      </c>
    </row>
    <row r="350" spans="1:2" x14ac:dyDescent="0.3">
      <c r="A350" s="1" t="s">
        <v>433</v>
      </c>
      <c r="B350" s="1">
        <v>10000</v>
      </c>
    </row>
    <row r="351" spans="1:2" x14ac:dyDescent="0.3">
      <c r="A351" s="1" t="s">
        <v>621</v>
      </c>
      <c r="B351" s="1">
        <v>33933</v>
      </c>
    </row>
    <row r="352" spans="1:2" x14ac:dyDescent="0.3">
      <c r="A352" s="1" t="s">
        <v>918</v>
      </c>
      <c r="B352" s="1">
        <v>10000</v>
      </c>
    </row>
    <row r="353" spans="1:2" x14ac:dyDescent="0.3">
      <c r="A353" s="1" t="s">
        <v>622</v>
      </c>
      <c r="B353" s="1">
        <v>19556</v>
      </c>
    </row>
    <row r="354" spans="1:2" x14ac:dyDescent="0.3">
      <c r="A354" s="1" t="s">
        <v>623</v>
      </c>
      <c r="B354" s="1">
        <v>10363</v>
      </c>
    </row>
    <row r="355" spans="1:2" x14ac:dyDescent="0.3">
      <c r="A355" s="1" t="s">
        <v>59</v>
      </c>
      <c r="B355" s="1">
        <v>10000</v>
      </c>
    </row>
    <row r="356" spans="1:2" x14ac:dyDescent="0.3">
      <c r="A356" s="1" t="s">
        <v>624</v>
      </c>
      <c r="B356" s="1">
        <v>14015</v>
      </c>
    </row>
    <row r="357" spans="1:2" x14ac:dyDescent="0.3">
      <c r="A357" s="1" t="s">
        <v>268</v>
      </c>
      <c r="B357" s="1">
        <v>11671</v>
      </c>
    </row>
    <row r="358" spans="1:2" x14ac:dyDescent="0.3">
      <c r="A358" s="1" t="s">
        <v>269</v>
      </c>
      <c r="B358" s="1">
        <v>10000</v>
      </c>
    </row>
    <row r="359" spans="1:2" x14ac:dyDescent="0.3">
      <c r="A359" s="1" t="s">
        <v>625</v>
      </c>
      <c r="B359" s="1">
        <v>22095</v>
      </c>
    </row>
    <row r="360" spans="1:2" x14ac:dyDescent="0.3">
      <c r="A360" s="1" t="s">
        <v>60</v>
      </c>
      <c r="B360" s="1">
        <v>12368</v>
      </c>
    </row>
    <row r="361" spans="1:2" x14ac:dyDescent="0.3">
      <c r="A361" s="1" t="s">
        <v>626</v>
      </c>
      <c r="B361" s="1">
        <v>10000</v>
      </c>
    </row>
    <row r="362" spans="1:2" x14ac:dyDescent="0.3">
      <c r="A362" s="1" t="s">
        <v>61</v>
      </c>
      <c r="B362" s="1">
        <v>38042</v>
      </c>
    </row>
    <row r="363" spans="1:2" x14ac:dyDescent="0.3">
      <c r="A363" s="1" t="s">
        <v>627</v>
      </c>
      <c r="B363" s="1">
        <v>21823</v>
      </c>
    </row>
    <row r="364" spans="1:2" x14ac:dyDescent="0.3">
      <c r="A364" s="1" t="s">
        <v>628</v>
      </c>
      <c r="B364" s="1">
        <v>10000</v>
      </c>
    </row>
    <row r="365" spans="1:2" x14ac:dyDescent="0.3">
      <c r="A365" s="1" t="s">
        <v>629</v>
      </c>
      <c r="B365" s="1">
        <v>10000</v>
      </c>
    </row>
    <row r="366" spans="1:2" x14ac:dyDescent="0.3">
      <c r="A366" s="1" t="s">
        <v>630</v>
      </c>
      <c r="B366" s="1">
        <v>10000</v>
      </c>
    </row>
    <row r="367" spans="1:2" x14ac:dyDescent="0.3">
      <c r="A367" s="1" t="s">
        <v>919</v>
      </c>
      <c r="B367" s="1">
        <v>20201</v>
      </c>
    </row>
    <row r="368" spans="1:2" x14ac:dyDescent="0.3">
      <c r="A368" s="1" t="s">
        <v>631</v>
      </c>
      <c r="B368" s="1">
        <v>10609</v>
      </c>
    </row>
    <row r="369" spans="1:2" x14ac:dyDescent="0.3">
      <c r="A369" s="1" t="s">
        <v>632</v>
      </c>
      <c r="B369" s="1">
        <v>39717</v>
      </c>
    </row>
    <row r="370" spans="1:2" x14ac:dyDescent="0.3">
      <c r="A370" s="1" t="s">
        <v>270</v>
      </c>
      <c r="B370" s="1">
        <v>10000</v>
      </c>
    </row>
    <row r="371" spans="1:2" x14ac:dyDescent="0.3">
      <c r="A371" s="1" t="s">
        <v>633</v>
      </c>
      <c r="B371" s="1">
        <v>10000</v>
      </c>
    </row>
    <row r="372" spans="1:2" x14ac:dyDescent="0.3">
      <c r="A372" s="1" t="s">
        <v>271</v>
      </c>
      <c r="B372" s="1">
        <v>39731</v>
      </c>
    </row>
    <row r="373" spans="1:2" x14ac:dyDescent="0.3">
      <c r="A373" s="1" t="s">
        <v>272</v>
      </c>
      <c r="B373" s="1">
        <v>35141</v>
      </c>
    </row>
    <row r="374" spans="1:2" x14ac:dyDescent="0.3">
      <c r="A374" s="1" t="s">
        <v>273</v>
      </c>
      <c r="B374" s="1">
        <v>10000</v>
      </c>
    </row>
    <row r="375" spans="1:2" x14ac:dyDescent="0.3">
      <c r="A375" s="1" t="s">
        <v>274</v>
      </c>
      <c r="B375" s="1">
        <v>14879</v>
      </c>
    </row>
    <row r="376" spans="1:2" x14ac:dyDescent="0.3">
      <c r="A376" s="1" t="s">
        <v>275</v>
      </c>
      <c r="B376" s="1">
        <v>33663</v>
      </c>
    </row>
    <row r="377" spans="1:2" x14ac:dyDescent="0.3">
      <c r="A377" s="1" t="s">
        <v>276</v>
      </c>
      <c r="B377" s="1">
        <v>29751</v>
      </c>
    </row>
    <row r="378" spans="1:2" x14ac:dyDescent="0.3">
      <c r="A378" s="1" t="s">
        <v>277</v>
      </c>
      <c r="B378" s="1">
        <v>27637</v>
      </c>
    </row>
    <row r="379" spans="1:2" x14ac:dyDescent="0.3">
      <c r="A379" s="1" t="s">
        <v>634</v>
      </c>
      <c r="B379" s="1">
        <v>26957</v>
      </c>
    </row>
    <row r="380" spans="1:2" x14ac:dyDescent="0.3">
      <c r="A380" s="1" t="s">
        <v>278</v>
      </c>
      <c r="B380" s="1">
        <v>31072</v>
      </c>
    </row>
    <row r="381" spans="1:2" x14ac:dyDescent="0.3">
      <c r="A381" s="1" t="s">
        <v>62</v>
      </c>
      <c r="B381" s="1">
        <v>26615</v>
      </c>
    </row>
    <row r="382" spans="1:2" x14ac:dyDescent="0.3">
      <c r="A382" s="1" t="s">
        <v>635</v>
      </c>
      <c r="B382" s="1">
        <v>10000</v>
      </c>
    </row>
    <row r="383" spans="1:2" x14ac:dyDescent="0.3">
      <c r="A383" s="1" t="s">
        <v>636</v>
      </c>
      <c r="B383" s="1">
        <v>10000</v>
      </c>
    </row>
    <row r="384" spans="1:2" x14ac:dyDescent="0.3">
      <c r="A384" s="1" t="s">
        <v>63</v>
      </c>
      <c r="B384" s="1">
        <v>10000</v>
      </c>
    </row>
    <row r="385" spans="1:2" x14ac:dyDescent="0.3">
      <c r="A385" s="1" t="s">
        <v>920</v>
      </c>
      <c r="B385" s="1">
        <v>10000</v>
      </c>
    </row>
    <row r="386" spans="1:2" x14ac:dyDescent="0.3">
      <c r="A386" s="1" t="s">
        <v>637</v>
      </c>
      <c r="B386" s="1">
        <v>95560</v>
      </c>
    </row>
    <row r="387" spans="1:2" x14ac:dyDescent="0.3">
      <c r="A387" s="1" t="s">
        <v>434</v>
      </c>
      <c r="B387" s="1">
        <v>10000</v>
      </c>
    </row>
    <row r="388" spans="1:2" x14ac:dyDescent="0.3">
      <c r="A388" s="1" t="s">
        <v>279</v>
      </c>
      <c r="B388" s="1">
        <v>16099</v>
      </c>
    </row>
    <row r="389" spans="1:2" x14ac:dyDescent="0.3">
      <c r="A389" s="1" t="s">
        <v>280</v>
      </c>
      <c r="B389" s="1">
        <v>13803</v>
      </c>
    </row>
    <row r="390" spans="1:2" x14ac:dyDescent="0.3">
      <c r="A390" s="1" t="s">
        <v>281</v>
      </c>
      <c r="B390" s="1">
        <v>10000</v>
      </c>
    </row>
    <row r="391" spans="1:2" x14ac:dyDescent="0.3">
      <c r="A391" s="1" t="s">
        <v>282</v>
      </c>
      <c r="B391" s="1">
        <v>14778</v>
      </c>
    </row>
    <row r="392" spans="1:2" x14ac:dyDescent="0.3">
      <c r="A392" s="1" t="s">
        <v>283</v>
      </c>
      <c r="B392" s="1">
        <v>10135</v>
      </c>
    </row>
    <row r="393" spans="1:2" x14ac:dyDescent="0.3">
      <c r="A393" s="1" t="s">
        <v>921</v>
      </c>
      <c r="B393" s="1">
        <v>163699</v>
      </c>
    </row>
    <row r="394" spans="1:2" x14ac:dyDescent="0.3">
      <c r="A394" s="1" t="s">
        <v>64</v>
      </c>
      <c r="B394" s="1">
        <v>10911</v>
      </c>
    </row>
    <row r="395" spans="1:2" x14ac:dyDescent="0.3">
      <c r="A395" s="1" t="s">
        <v>284</v>
      </c>
      <c r="B395" s="1">
        <v>11378</v>
      </c>
    </row>
    <row r="396" spans="1:2" x14ac:dyDescent="0.3">
      <c r="A396" s="1" t="s">
        <v>638</v>
      </c>
      <c r="B396" s="1">
        <v>24958</v>
      </c>
    </row>
    <row r="397" spans="1:2" x14ac:dyDescent="0.3">
      <c r="A397" s="1" t="s">
        <v>65</v>
      </c>
      <c r="B397" s="1">
        <v>18066</v>
      </c>
    </row>
    <row r="398" spans="1:2" x14ac:dyDescent="0.3">
      <c r="A398" s="1" t="s">
        <v>922</v>
      </c>
      <c r="B398" s="1">
        <v>10000</v>
      </c>
    </row>
    <row r="399" spans="1:2" x14ac:dyDescent="0.3">
      <c r="A399" s="1" t="s">
        <v>639</v>
      </c>
      <c r="B399" s="1">
        <v>25924</v>
      </c>
    </row>
    <row r="400" spans="1:2" x14ac:dyDescent="0.3">
      <c r="A400" s="1" t="s">
        <v>66</v>
      </c>
      <c r="B400" s="1">
        <v>19390</v>
      </c>
    </row>
    <row r="401" spans="1:2" x14ac:dyDescent="0.3">
      <c r="A401" s="1" t="s">
        <v>923</v>
      </c>
      <c r="B401" s="1">
        <v>38933</v>
      </c>
    </row>
    <row r="402" spans="1:2" x14ac:dyDescent="0.3">
      <c r="A402" s="1" t="s">
        <v>640</v>
      </c>
      <c r="B402" s="1">
        <v>29549</v>
      </c>
    </row>
    <row r="403" spans="1:2" x14ac:dyDescent="0.3">
      <c r="A403" s="1" t="s">
        <v>67</v>
      </c>
      <c r="B403" s="1">
        <v>13123</v>
      </c>
    </row>
    <row r="404" spans="1:2" x14ac:dyDescent="0.3">
      <c r="A404" s="1" t="s">
        <v>641</v>
      </c>
      <c r="B404" s="1">
        <v>29980</v>
      </c>
    </row>
    <row r="405" spans="1:2" x14ac:dyDescent="0.3">
      <c r="A405" s="1" t="s">
        <v>642</v>
      </c>
      <c r="B405" s="1">
        <v>11609</v>
      </c>
    </row>
    <row r="406" spans="1:2" x14ac:dyDescent="0.3">
      <c r="A406" s="1" t="s">
        <v>643</v>
      </c>
      <c r="B406" s="1">
        <v>10000</v>
      </c>
    </row>
    <row r="407" spans="1:2" x14ac:dyDescent="0.3">
      <c r="A407" s="1" t="s">
        <v>68</v>
      </c>
      <c r="B407" s="1">
        <v>25088</v>
      </c>
    </row>
    <row r="408" spans="1:2" x14ac:dyDescent="0.3">
      <c r="A408" s="1" t="s">
        <v>644</v>
      </c>
      <c r="B408" s="1">
        <v>18446</v>
      </c>
    </row>
    <row r="409" spans="1:2" x14ac:dyDescent="0.3">
      <c r="A409" s="1" t="s">
        <v>645</v>
      </c>
      <c r="B409" s="1">
        <v>28743</v>
      </c>
    </row>
    <row r="410" spans="1:2" x14ac:dyDescent="0.3">
      <c r="A410" s="1" t="s">
        <v>646</v>
      </c>
      <c r="B410" s="1">
        <v>10000</v>
      </c>
    </row>
    <row r="411" spans="1:2" x14ac:dyDescent="0.3">
      <c r="A411" s="1" t="s">
        <v>69</v>
      </c>
      <c r="B411" s="1">
        <v>17399</v>
      </c>
    </row>
    <row r="412" spans="1:2" x14ac:dyDescent="0.3">
      <c r="A412" s="1" t="s">
        <v>647</v>
      </c>
      <c r="B412" s="1">
        <v>12050</v>
      </c>
    </row>
    <row r="413" spans="1:2" x14ac:dyDescent="0.3">
      <c r="A413" s="1" t="s">
        <v>648</v>
      </c>
      <c r="B413" s="1">
        <v>19270</v>
      </c>
    </row>
    <row r="414" spans="1:2" x14ac:dyDescent="0.3">
      <c r="A414" s="1" t="s">
        <v>649</v>
      </c>
      <c r="B414" s="1">
        <v>44534</v>
      </c>
    </row>
    <row r="415" spans="1:2" x14ac:dyDescent="0.3">
      <c r="A415" s="1" t="s">
        <v>650</v>
      </c>
      <c r="B415" s="1">
        <v>34304</v>
      </c>
    </row>
    <row r="416" spans="1:2" x14ac:dyDescent="0.3">
      <c r="A416" s="1" t="s">
        <v>651</v>
      </c>
      <c r="B416" s="1">
        <v>42371</v>
      </c>
    </row>
    <row r="417" spans="1:2" x14ac:dyDescent="0.3">
      <c r="A417" s="1" t="s">
        <v>652</v>
      </c>
      <c r="B417" s="1">
        <v>40926</v>
      </c>
    </row>
    <row r="418" spans="1:2" x14ac:dyDescent="0.3">
      <c r="A418" s="1" t="s">
        <v>70</v>
      </c>
      <c r="B418" s="1">
        <v>10815</v>
      </c>
    </row>
    <row r="419" spans="1:2" x14ac:dyDescent="0.3">
      <c r="A419" s="1" t="s">
        <v>924</v>
      </c>
      <c r="B419" s="1">
        <v>67864</v>
      </c>
    </row>
    <row r="420" spans="1:2" x14ac:dyDescent="0.3">
      <c r="A420" s="1" t="s">
        <v>285</v>
      </c>
      <c r="B420" s="1">
        <v>43583</v>
      </c>
    </row>
    <row r="421" spans="1:2" x14ac:dyDescent="0.3">
      <c r="A421" s="1" t="s">
        <v>286</v>
      </c>
      <c r="B421" s="1">
        <v>14045</v>
      </c>
    </row>
    <row r="422" spans="1:2" x14ac:dyDescent="0.3">
      <c r="A422" s="1" t="s">
        <v>653</v>
      </c>
      <c r="B422" s="1">
        <v>45194</v>
      </c>
    </row>
    <row r="423" spans="1:2" x14ac:dyDescent="0.3">
      <c r="A423" s="1" t="s">
        <v>287</v>
      </c>
      <c r="B423" s="1">
        <v>14732</v>
      </c>
    </row>
    <row r="424" spans="1:2" x14ac:dyDescent="0.3">
      <c r="A424" s="1" t="s">
        <v>288</v>
      </c>
      <c r="B424" s="1">
        <v>10790</v>
      </c>
    </row>
    <row r="425" spans="1:2" x14ac:dyDescent="0.3">
      <c r="A425" s="1" t="s">
        <v>289</v>
      </c>
      <c r="B425" s="1">
        <v>12276</v>
      </c>
    </row>
    <row r="426" spans="1:2" x14ac:dyDescent="0.3">
      <c r="A426" s="1" t="s">
        <v>290</v>
      </c>
      <c r="B426" s="1">
        <v>11803</v>
      </c>
    </row>
    <row r="427" spans="1:2" x14ac:dyDescent="0.3">
      <c r="A427" s="1" t="s">
        <v>291</v>
      </c>
      <c r="B427" s="1">
        <v>10000</v>
      </c>
    </row>
    <row r="428" spans="1:2" x14ac:dyDescent="0.3">
      <c r="A428" s="1" t="s">
        <v>292</v>
      </c>
      <c r="B428" s="1">
        <v>15254</v>
      </c>
    </row>
    <row r="429" spans="1:2" x14ac:dyDescent="0.3">
      <c r="A429" s="1" t="s">
        <v>293</v>
      </c>
      <c r="B429" s="1">
        <v>10000</v>
      </c>
    </row>
    <row r="430" spans="1:2" x14ac:dyDescent="0.3">
      <c r="A430" s="1" t="s">
        <v>294</v>
      </c>
      <c r="B430" s="1">
        <v>10000</v>
      </c>
    </row>
    <row r="431" spans="1:2" x14ac:dyDescent="0.3">
      <c r="A431" s="1" t="s">
        <v>71</v>
      </c>
      <c r="B431" s="1">
        <v>10000</v>
      </c>
    </row>
    <row r="432" spans="1:2" x14ac:dyDescent="0.3">
      <c r="A432" s="1" t="s">
        <v>654</v>
      </c>
      <c r="B432" s="1">
        <v>87115</v>
      </c>
    </row>
    <row r="433" spans="1:2" x14ac:dyDescent="0.3">
      <c r="A433" s="1" t="s">
        <v>459</v>
      </c>
      <c r="B433" s="1">
        <v>10000</v>
      </c>
    </row>
    <row r="434" spans="1:2" x14ac:dyDescent="0.3">
      <c r="A434" s="1" t="s">
        <v>295</v>
      </c>
      <c r="B434" s="1">
        <v>10000</v>
      </c>
    </row>
    <row r="435" spans="1:2" x14ac:dyDescent="0.3">
      <c r="A435" s="1" t="s">
        <v>296</v>
      </c>
      <c r="B435" s="1">
        <v>15195</v>
      </c>
    </row>
    <row r="436" spans="1:2" x14ac:dyDescent="0.3">
      <c r="A436" s="1" t="s">
        <v>297</v>
      </c>
      <c r="B436" s="1">
        <v>29646</v>
      </c>
    </row>
    <row r="437" spans="1:2" x14ac:dyDescent="0.3">
      <c r="A437" s="1" t="s">
        <v>655</v>
      </c>
      <c r="B437" s="1">
        <v>16507</v>
      </c>
    </row>
    <row r="438" spans="1:2" x14ac:dyDescent="0.3">
      <c r="A438" s="1" t="s">
        <v>925</v>
      </c>
      <c r="B438" s="1">
        <v>10000</v>
      </c>
    </row>
    <row r="439" spans="1:2" x14ac:dyDescent="0.3">
      <c r="A439" s="1" t="s">
        <v>926</v>
      </c>
      <c r="B439" s="1">
        <v>10000</v>
      </c>
    </row>
    <row r="440" spans="1:2" x14ac:dyDescent="0.3">
      <c r="A440" s="1" t="s">
        <v>927</v>
      </c>
      <c r="B440" s="1">
        <v>10100</v>
      </c>
    </row>
    <row r="441" spans="1:2" x14ac:dyDescent="0.3">
      <c r="A441" s="1" t="s">
        <v>928</v>
      </c>
      <c r="B441" s="1">
        <v>15503</v>
      </c>
    </row>
    <row r="442" spans="1:2" x14ac:dyDescent="0.3">
      <c r="A442" s="1" t="s">
        <v>656</v>
      </c>
      <c r="B442" s="1">
        <v>70834</v>
      </c>
    </row>
    <row r="443" spans="1:2" x14ac:dyDescent="0.3">
      <c r="A443" s="1" t="s">
        <v>657</v>
      </c>
      <c r="B443" s="1">
        <v>192436</v>
      </c>
    </row>
    <row r="444" spans="1:2" x14ac:dyDescent="0.3">
      <c r="A444" s="1" t="s">
        <v>72</v>
      </c>
      <c r="B444" s="1">
        <v>20612</v>
      </c>
    </row>
    <row r="445" spans="1:2" x14ac:dyDescent="0.3">
      <c r="A445" s="1" t="s">
        <v>73</v>
      </c>
      <c r="B445" s="1">
        <v>33410</v>
      </c>
    </row>
    <row r="446" spans="1:2" x14ac:dyDescent="0.3">
      <c r="A446" s="1" t="s">
        <v>658</v>
      </c>
      <c r="B446" s="1">
        <v>10000</v>
      </c>
    </row>
    <row r="447" spans="1:2" x14ac:dyDescent="0.3">
      <c r="A447" s="1" t="s">
        <v>929</v>
      </c>
      <c r="B447" s="1">
        <v>10000</v>
      </c>
    </row>
    <row r="448" spans="1:2" x14ac:dyDescent="0.3">
      <c r="A448" s="1" t="s">
        <v>298</v>
      </c>
      <c r="B448" s="1">
        <v>10000</v>
      </c>
    </row>
    <row r="449" spans="1:2" x14ac:dyDescent="0.3">
      <c r="A449" s="1" t="s">
        <v>299</v>
      </c>
      <c r="B449" s="1">
        <v>15318</v>
      </c>
    </row>
    <row r="450" spans="1:2" x14ac:dyDescent="0.3">
      <c r="A450" s="1" t="s">
        <v>659</v>
      </c>
      <c r="B450" s="1">
        <v>10000</v>
      </c>
    </row>
    <row r="451" spans="1:2" x14ac:dyDescent="0.3">
      <c r="A451" s="1" t="s">
        <v>74</v>
      </c>
      <c r="B451" s="1">
        <v>75365</v>
      </c>
    </row>
    <row r="452" spans="1:2" x14ac:dyDescent="0.3">
      <c r="A452" s="1" t="s">
        <v>75</v>
      </c>
      <c r="B452" s="1">
        <v>28633</v>
      </c>
    </row>
    <row r="453" spans="1:2" x14ac:dyDescent="0.3">
      <c r="A453" s="1" t="s">
        <v>76</v>
      </c>
      <c r="B453" s="1">
        <v>20827</v>
      </c>
    </row>
    <row r="454" spans="1:2" x14ac:dyDescent="0.3">
      <c r="A454" s="1" t="s">
        <v>77</v>
      </c>
      <c r="B454" s="1">
        <v>10000</v>
      </c>
    </row>
    <row r="455" spans="1:2" x14ac:dyDescent="0.3">
      <c r="A455" s="1" t="s">
        <v>660</v>
      </c>
      <c r="B455" s="1">
        <v>10000</v>
      </c>
    </row>
    <row r="456" spans="1:2" x14ac:dyDescent="0.3">
      <c r="A456" s="1" t="s">
        <v>661</v>
      </c>
      <c r="B456" s="1">
        <v>11954</v>
      </c>
    </row>
    <row r="457" spans="1:2" x14ac:dyDescent="0.3">
      <c r="A457" s="1" t="s">
        <v>78</v>
      </c>
      <c r="B457" s="1">
        <v>130456</v>
      </c>
    </row>
    <row r="458" spans="1:2" x14ac:dyDescent="0.3">
      <c r="A458" s="1" t="s">
        <v>662</v>
      </c>
      <c r="B458" s="1">
        <v>14593</v>
      </c>
    </row>
    <row r="459" spans="1:2" x14ac:dyDescent="0.3">
      <c r="A459" s="1" t="s">
        <v>300</v>
      </c>
      <c r="B459" s="1">
        <v>18581</v>
      </c>
    </row>
    <row r="460" spans="1:2" x14ac:dyDescent="0.3">
      <c r="A460" s="1" t="s">
        <v>301</v>
      </c>
      <c r="B460" s="1">
        <v>14220</v>
      </c>
    </row>
    <row r="461" spans="1:2" x14ac:dyDescent="0.3">
      <c r="A461" s="1" t="s">
        <v>663</v>
      </c>
      <c r="B461" s="1">
        <v>17915</v>
      </c>
    </row>
    <row r="462" spans="1:2" x14ac:dyDescent="0.3">
      <c r="A462" s="1" t="s">
        <v>664</v>
      </c>
      <c r="B462" s="1">
        <v>139242</v>
      </c>
    </row>
    <row r="463" spans="1:2" x14ac:dyDescent="0.3">
      <c r="A463" s="1" t="s">
        <v>302</v>
      </c>
      <c r="B463" s="1">
        <v>52291</v>
      </c>
    </row>
    <row r="464" spans="1:2" x14ac:dyDescent="0.3">
      <c r="A464" s="1" t="s">
        <v>303</v>
      </c>
      <c r="B464" s="1">
        <v>25527</v>
      </c>
    </row>
    <row r="465" spans="1:2" x14ac:dyDescent="0.3">
      <c r="A465" s="1" t="s">
        <v>304</v>
      </c>
      <c r="B465" s="1">
        <v>38592</v>
      </c>
    </row>
    <row r="466" spans="1:2" x14ac:dyDescent="0.3">
      <c r="A466" s="1" t="s">
        <v>305</v>
      </c>
      <c r="B466" s="1">
        <v>33722</v>
      </c>
    </row>
    <row r="467" spans="1:2" x14ac:dyDescent="0.3">
      <c r="A467" s="1" t="s">
        <v>306</v>
      </c>
      <c r="B467" s="1">
        <v>30618</v>
      </c>
    </row>
    <row r="468" spans="1:2" x14ac:dyDescent="0.3">
      <c r="A468" s="1" t="s">
        <v>307</v>
      </c>
      <c r="B468" s="1">
        <v>12966</v>
      </c>
    </row>
    <row r="469" spans="1:2" x14ac:dyDescent="0.3">
      <c r="A469" s="1" t="s">
        <v>930</v>
      </c>
      <c r="B469" s="1">
        <v>626147</v>
      </c>
    </row>
    <row r="470" spans="1:2" x14ac:dyDescent="0.3">
      <c r="A470" s="1" t="s">
        <v>308</v>
      </c>
      <c r="B470" s="1">
        <v>11392</v>
      </c>
    </row>
    <row r="471" spans="1:2" x14ac:dyDescent="0.3">
      <c r="A471" s="1" t="s">
        <v>665</v>
      </c>
      <c r="B471" s="1">
        <v>10000</v>
      </c>
    </row>
    <row r="472" spans="1:2" x14ac:dyDescent="0.3">
      <c r="A472" s="1" t="s">
        <v>666</v>
      </c>
      <c r="B472" s="1">
        <v>10000</v>
      </c>
    </row>
    <row r="473" spans="1:2" x14ac:dyDescent="0.3">
      <c r="A473" s="1" t="s">
        <v>667</v>
      </c>
      <c r="B473" s="1">
        <v>92041</v>
      </c>
    </row>
    <row r="474" spans="1:2" x14ac:dyDescent="0.3">
      <c r="A474" s="1" t="s">
        <v>668</v>
      </c>
      <c r="B474" s="1">
        <v>17582</v>
      </c>
    </row>
    <row r="475" spans="1:2" x14ac:dyDescent="0.3">
      <c r="A475" s="1" t="s">
        <v>669</v>
      </c>
      <c r="B475" s="1">
        <v>10000</v>
      </c>
    </row>
    <row r="476" spans="1:2" x14ac:dyDescent="0.3">
      <c r="A476" s="1" t="s">
        <v>79</v>
      </c>
      <c r="B476" s="1">
        <v>10000</v>
      </c>
    </row>
    <row r="477" spans="1:2" x14ac:dyDescent="0.3">
      <c r="A477" s="1" t="s">
        <v>670</v>
      </c>
      <c r="B477" s="1">
        <v>26467</v>
      </c>
    </row>
    <row r="478" spans="1:2" x14ac:dyDescent="0.3">
      <c r="A478" s="1" t="s">
        <v>671</v>
      </c>
      <c r="B478" s="1">
        <v>32532</v>
      </c>
    </row>
    <row r="479" spans="1:2" x14ac:dyDescent="0.3">
      <c r="A479" s="1" t="s">
        <v>672</v>
      </c>
      <c r="B479" s="1">
        <v>12107</v>
      </c>
    </row>
    <row r="480" spans="1:2" x14ac:dyDescent="0.3">
      <c r="A480" s="1" t="s">
        <v>673</v>
      </c>
      <c r="B480" s="1">
        <v>61987</v>
      </c>
    </row>
    <row r="481" spans="1:2" x14ac:dyDescent="0.3">
      <c r="A481" s="1" t="s">
        <v>309</v>
      </c>
      <c r="B481" s="1">
        <v>10303</v>
      </c>
    </row>
    <row r="482" spans="1:2" x14ac:dyDescent="0.3">
      <c r="A482" s="1" t="s">
        <v>674</v>
      </c>
      <c r="B482" s="1">
        <v>14267</v>
      </c>
    </row>
    <row r="483" spans="1:2" x14ac:dyDescent="0.3">
      <c r="A483" s="1" t="s">
        <v>931</v>
      </c>
      <c r="B483" s="1">
        <v>60310</v>
      </c>
    </row>
    <row r="484" spans="1:2" x14ac:dyDescent="0.3">
      <c r="A484" s="1" t="s">
        <v>675</v>
      </c>
      <c r="B484" s="1">
        <v>14155</v>
      </c>
    </row>
    <row r="485" spans="1:2" x14ac:dyDescent="0.3">
      <c r="A485" s="1" t="s">
        <v>310</v>
      </c>
      <c r="B485" s="1">
        <v>29843</v>
      </c>
    </row>
    <row r="486" spans="1:2" x14ac:dyDescent="0.3">
      <c r="A486" s="1" t="s">
        <v>311</v>
      </c>
      <c r="B486" s="1">
        <v>25125</v>
      </c>
    </row>
    <row r="487" spans="1:2" x14ac:dyDescent="0.3">
      <c r="A487" s="1" t="s">
        <v>312</v>
      </c>
      <c r="B487" s="1">
        <v>19694</v>
      </c>
    </row>
    <row r="488" spans="1:2" x14ac:dyDescent="0.3">
      <c r="A488" s="1" t="s">
        <v>313</v>
      </c>
      <c r="B488" s="1">
        <v>29535</v>
      </c>
    </row>
    <row r="489" spans="1:2" x14ac:dyDescent="0.3">
      <c r="A489" s="1" t="s">
        <v>314</v>
      </c>
      <c r="B489" s="1">
        <v>10000</v>
      </c>
    </row>
    <row r="490" spans="1:2" x14ac:dyDescent="0.3">
      <c r="A490" s="1" t="s">
        <v>676</v>
      </c>
      <c r="B490" s="1">
        <v>12004</v>
      </c>
    </row>
    <row r="491" spans="1:2" x14ac:dyDescent="0.3">
      <c r="A491" s="1" t="s">
        <v>932</v>
      </c>
      <c r="B491" s="1">
        <v>16329</v>
      </c>
    </row>
    <row r="492" spans="1:2" x14ac:dyDescent="0.3">
      <c r="A492" s="1" t="s">
        <v>80</v>
      </c>
      <c r="B492" s="1">
        <v>16957</v>
      </c>
    </row>
    <row r="493" spans="1:2" x14ac:dyDescent="0.3">
      <c r="A493" s="1" t="s">
        <v>677</v>
      </c>
      <c r="B493" s="1">
        <v>34869</v>
      </c>
    </row>
    <row r="494" spans="1:2" x14ac:dyDescent="0.3">
      <c r="A494" s="1" t="s">
        <v>933</v>
      </c>
      <c r="B494" s="1">
        <v>42721</v>
      </c>
    </row>
    <row r="495" spans="1:2" x14ac:dyDescent="0.3">
      <c r="A495" s="1" t="s">
        <v>678</v>
      </c>
      <c r="B495" s="1">
        <v>10845</v>
      </c>
    </row>
    <row r="496" spans="1:2" x14ac:dyDescent="0.3">
      <c r="A496" s="1" t="s">
        <v>679</v>
      </c>
      <c r="B496" s="1">
        <v>22570</v>
      </c>
    </row>
    <row r="497" spans="1:2" x14ac:dyDescent="0.3">
      <c r="A497" s="1" t="s">
        <v>435</v>
      </c>
      <c r="B497" s="1">
        <v>10000</v>
      </c>
    </row>
    <row r="498" spans="1:2" x14ac:dyDescent="0.3">
      <c r="A498" s="1" t="s">
        <v>680</v>
      </c>
      <c r="B498" s="1">
        <v>69158</v>
      </c>
    </row>
    <row r="499" spans="1:2" x14ac:dyDescent="0.3">
      <c r="A499" s="1" t="s">
        <v>681</v>
      </c>
      <c r="B499" s="1">
        <v>12133</v>
      </c>
    </row>
    <row r="500" spans="1:2" x14ac:dyDescent="0.3">
      <c r="A500" s="1" t="s">
        <v>682</v>
      </c>
      <c r="B500" s="1">
        <v>14661</v>
      </c>
    </row>
    <row r="501" spans="1:2" x14ac:dyDescent="0.3">
      <c r="A501" s="1" t="s">
        <v>683</v>
      </c>
      <c r="B501" s="1">
        <v>120135</v>
      </c>
    </row>
    <row r="502" spans="1:2" x14ac:dyDescent="0.3">
      <c r="A502" s="1" t="s">
        <v>684</v>
      </c>
      <c r="B502" s="1">
        <v>10000</v>
      </c>
    </row>
    <row r="503" spans="1:2" x14ac:dyDescent="0.3">
      <c r="A503" s="1" t="s">
        <v>685</v>
      </c>
      <c r="B503" s="1">
        <v>31262</v>
      </c>
    </row>
    <row r="504" spans="1:2" x14ac:dyDescent="0.3">
      <c r="A504" s="1" t="s">
        <v>686</v>
      </c>
      <c r="B504" s="1">
        <v>80918</v>
      </c>
    </row>
    <row r="505" spans="1:2" x14ac:dyDescent="0.3">
      <c r="A505" s="1" t="s">
        <v>687</v>
      </c>
      <c r="B505" s="1">
        <v>27162</v>
      </c>
    </row>
    <row r="506" spans="1:2" x14ac:dyDescent="0.3">
      <c r="A506" s="1" t="s">
        <v>688</v>
      </c>
      <c r="B506" s="1">
        <v>10000</v>
      </c>
    </row>
    <row r="507" spans="1:2" x14ac:dyDescent="0.3">
      <c r="A507" s="1" t="s">
        <v>934</v>
      </c>
      <c r="B507" s="1">
        <v>10000</v>
      </c>
    </row>
    <row r="508" spans="1:2" x14ac:dyDescent="0.3">
      <c r="A508" s="1" t="s">
        <v>935</v>
      </c>
      <c r="B508" s="1">
        <v>10904</v>
      </c>
    </row>
    <row r="509" spans="1:2" x14ac:dyDescent="0.3">
      <c r="A509" s="1" t="s">
        <v>689</v>
      </c>
      <c r="B509" s="1">
        <v>13136</v>
      </c>
    </row>
    <row r="510" spans="1:2" x14ac:dyDescent="0.3">
      <c r="A510" s="1" t="s">
        <v>690</v>
      </c>
      <c r="B510" s="1">
        <v>22214</v>
      </c>
    </row>
    <row r="511" spans="1:2" x14ac:dyDescent="0.3">
      <c r="A511" s="1" t="s">
        <v>691</v>
      </c>
      <c r="B511" s="1">
        <v>14044</v>
      </c>
    </row>
    <row r="512" spans="1:2" x14ac:dyDescent="0.3">
      <c r="A512" s="1" t="s">
        <v>82</v>
      </c>
      <c r="B512" s="1">
        <v>13523</v>
      </c>
    </row>
    <row r="513" spans="1:2" x14ac:dyDescent="0.3">
      <c r="A513" s="1" t="s">
        <v>692</v>
      </c>
      <c r="B513" s="1">
        <v>11421</v>
      </c>
    </row>
    <row r="514" spans="1:2" x14ac:dyDescent="0.3">
      <c r="A514" s="1" t="s">
        <v>83</v>
      </c>
      <c r="B514" s="1">
        <v>26246</v>
      </c>
    </row>
    <row r="515" spans="1:2" x14ac:dyDescent="0.3">
      <c r="A515" s="1" t="s">
        <v>693</v>
      </c>
      <c r="B515" s="1">
        <v>50567</v>
      </c>
    </row>
    <row r="516" spans="1:2" x14ac:dyDescent="0.3">
      <c r="A516" s="1" t="s">
        <v>936</v>
      </c>
      <c r="B516" s="1">
        <v>14953</v>
      </c>
    </row>
    <row r="517" spans="1:2" x14ac:dyDescent="0.3">
      <c r="A517" s="1" t="s">
        <v>84</v>
      </c>
      <c r="B517" s="1">
        <v>28900</v>
      </c>
    </row>
    <row r="518" spans="1:2" x14ac:dyDescent="0.3">
      <c r="A518" s="1" t="s">
        <v>85</v>
      </c>
      <c r="B518" s="1">
        <v>14203</v>
      </c>
    </row>
    <row r="519" spans="1:2" x14ac:dyDescent="0.3">
      <c r="A519" s="1" t="s">
        <v>937</v>
      </c>
      <c r="B519" s="1">
        <v>10000</v>
      </c>
    </row>
    <row r="520" spans="1:2" x14ac:dyDescent="0.3">
      <c r="A520" s="1" t="s">
        <v>315</v>
      </c>
      <c r="B520" s="1">
        <v>10000</v>
      </c>
    </row>
    <row r="521" spans="1:2" x14ac:dyDescent="0.3">
      <c r="A521" s="1" t="s">
        <v>316</v>
      </c>
      <c r="B521" s="1">
        <v>10000</v>
      </c>
    </row>
    <row r="522" spans="1:2" x14ac:dyDescent="0.3">
      <c r="A522" s="1" t="s">
        <v>694</v>
      </c>
      <c r="B522" s="1">
        <v>17364</v>
      </c>
    </row>
    <row r="523" spans="1:2" x14ac:dyDescent="0.3">
      <c r="A523" s="1" t="s">
        <v>695</v>
      </c>
      <c r="B523" s="1">
        <v>10926</v>
      </c>
    </row>
    <row r="524" spans="1:2" x14ac:dyDescent="0.3">
      <c r="A524" s="1" t="s">
        <v>696</v>
      </c>
      <c r="B524" s="1">
        <v>10205</v>
      </c>
    </row>
    <row r="525" spans="1:2" x14ac:dyDescent="0.3">
      <c r="A525" s="1" t="s">
        <v>697</v>
      </c>
      <c r="B525" s="1">
        <v>10000</v>
      </c>
    </row>
    <row r="526" spans="1:2" x14ac:dyDescent="0.3">
      <c r="A526" s="1" t="s">
        <v>698</v>
      </c>
      <c r="B526" s="1">
        <v>24135</v>
      </c>
    </row>
    <row r="527" spans="1:2" x14ac:dyDescent="0.3">
      <c r="A527" s="1" t="s">
        <v>938</v>
      </c>
      <c r="B527" s="1">
        <v>12029</v>
      </c>
    </row>
    <row r="528" spans="1:2" x14ac:dyDescent="0.3">
      <c r="A528" s="1" t="s">
        <v>699</v>
      </c>
      <c r="B528" s="1">
        <v>64098</v>
      </c>
    </row>
    <row r="529" spans="1:2" x14ac:dyDescent="0.3">
      <c r="A529" s="1" t="s">
        <v>317</v>
      </c>
      <c r="B529" s="1">
        <v>13899</v>
      </c>
    </row>
    <row r="530" spans="1:2" x14ac:dyDescent="0.3">
      <c r="A530" s="1" t="s">
        <v>939</v>
      </c>
      <c r="B530" s="1">
        <v>10000</v>
      </c>
    </row>
    <row r="531" spans="1:2" x14ac:dyDescent="0.3">
      <c r="A531" s="1" t="s">
        <v>700</v>
      </c>
      <c r="B531" s="1">
        <v>21601</v>
      </c>
    </row>
    <row r="532" spans="1:2" x14ac:dyDescent="0.3">
      <c r="A532" s="1" t="s">
        <v>701</v>
      </c>
      <c r="B532" s="1">
        <v>10206</v>
      </c>
    </row>
    <row r="533" spans="1:2" x14ac:dyDescent="0.3">
      <c r="A533" s="1" t="s">
        <v>702</v>
      </c>
      <c r="B533" s="1">
        <v>15921</v>
      </c>
    </row>
    <row r="534" spans="1:2" x14ac:dyDescent="0.3">
      <c r="A534" s="1" t="s">
        <v>703</v>
      </c>
      <c r="B534" s="1">
        <v>32430</v>
      </c>
    </row>
    <row r="535" spans="1:2" x14ac:dyDescent="0.3">
      <c r="A535" s="1" t="s">
        <v>940</v>
      </c>
      <c r="B535" s="1">
        <v>10000</v>
      </c>
    </row>
    <row r="536" spans="1:2" x14ac:dyDescent="0.3">
      <c r="A536" s="1" t="s">
        <v>318</v>
      </c>
      <c r="B536" s="1">
        <v>10790</v>
      </c>
    </row>
    <row r="537" spans="1:2" x14ac:dyDescent="0.3">
      <c r="A537" s="1" t="s">
        <v>941</v>
      </c>
      <c r="B537" s="1">
        <v>10000</v>
      </c>
    </row>
    <row r="538" spans="1:2" x14ac:dyDescent="0.3">
      <c r="A538" s="1" t="s">
        <v>319</v>
      </c>
      <c r="B538" s="1">
        <v>24243</v>
      </c>
    </row>
    <row r="539" spans="1:2" x14ac:dyDescent="0.3">
      <c r="A539" s="1" t="s">
        <v>704</v>
      </c>
      <c r="B539" s="1">
        <v>47198</v>
      </c>
    </row>
    <row r="540" spans="1:2" x14ac:dyDescent="0.3">
      <c r="A540" s="1" t="s">
        <v>86</v>
      </c>
      <c r="B540" s="1">
        <v>66594</v>
      </c>
    </row>
    <row r="541" spans="1:2" x14ac:dyDescent="0.3">
      <c r="A541" s="1" t="s">
        <v>320</v>
      </c>
      <c r="B541" s="1">
        <v>10000</v>
      </c>
    </row>
    <row r="542" spans="1:2" x14ac:dyDescent="0.3">
      <c r="A542" s="1" t="s">
        <v>705</v>
      </c>
      <c r="B542" s="1">
        <v>10305</v>
      </c>
    </row>
    <row r="543" spans="1:2" x14ac:dyDescent="0.3">
      <c r="A543" s="1" t="s">
        <v>706</v>
      </c>
      <c r="B543" s="1">
        <v>172870</v>
      </c>
    </row>
    <row r="544" spans="1:2" x14ac:dyDescent="0.3">
      <c r="A544" s="1" t="s">
        <v>707</v>
      </c>
      <c r="B544" s="1">
        <v>10000</v>
      </c>
    </row>
    <row r="545" spans="1:2" x14ac:dyDescent="0.3">
      <c r="A545" s="1" t="s">
        <v>708</v>
      </c>
      <c r="B545" s="1">
        <v>10000</v>
      </c>
    </row>
    <row r="546" spans="1:2" x14ac:dyDescent="0.3">
      <c r="A546" s="1" t="s">
        <v>942</v>
      </c>
      <c r="B546" s="1">
        <v>23514</v>
      </c>
    </row>
    <row r="547" spans="1:2" x14ac:dyDescent="0.3">
      <c r="A547" s="1" t="s">
        <v>943</v>
      </c>
      <c r="B547" s="1">
        <v>13934</v>
      </c>
    </row>
    <row r="548" spans="1:2" x14ac:dyDescent="0.3">
      <c r="A548" s="1" t="s">
        <v>709</v>
      </c>
      <c r="B548" s="1">
        <v>10000</v>
      </c>
    </row>
    <row r="549" spans="1:2" x14ac:dyDescent="0.3">
      <c r="A549" s="1" t="s">
        <v>87</v>
      </c>
      <c r="B549" s="1">
        <v>31997</v>
      </c>
    </row>
    <row r="550" spans="1:2" x14ac:dyDescent="0.3">
      <c r="A550" s="1" t="s">
        <v>88</v>
      </c>
      <c r="B550" s="1">
        <v>69090</v>
      </c>
    </row>
    <row r="551" spans="1:2" x14ac:dyDescent="0.3">
      <c r="A551" s="1" t="s">
        <v>944</v>
      </c>
      <c r="B551" s="1">
        <v>10000</v>
      </c>
    </row>
    <row r="552" spans="1:2" x14ac:dyDescent="0.3">
      <c r="A552" s="1" t="s">
        <v>710</v>
      </c>
      <c r="B552" s="1">
        <v>131566</v>
      </c>
    </row>
    <row r="553" spans="1:2" x14ac:dyDescent="0.3">
      <c r="A553" s="1" t="s">
        <v>711</v>
      </c>
      <c r="B553" s="1">
        <v>17265</v>
      </c>
    </row>
    <row r="554" spans="1:2" x14ac:dyDescent="0.3">
      <c r="A554" s="1" t="s">
        <v>712</v>
      </c>
      <c r="B554" s="1">
        <v>11511</v>
      </c>
    </row>
    <row r="555" spans="1:2" x14ac:dyDescent="0.3">
      <c r="A555" s="1" t="s">
        <v>713</v>
      </c>
      <c r="B555" s="1">
        <v>10000</v>
      </c>
    </row>
    <row r="556" spans="1:2" x14ac:dyDescent="0.3">
      <c r="A556" s="1" t="s">
        <v>714</v>
      </c>
      <c r="B556" s="1">
        <v>15470</v>
      </c>
    </row>
    <row r="557" spans="1:2" x14ac:dyDescent="0.3">
      <c r="A557" s="1" t="s">
        <v>715</v>
      </c>
      <c r="B557" s="1">
        <v>10912</v>
      </c>
    </row>
    <row r="558" spans="1:2" x14ac:dyDescent="0.3">
      <c r="A558" s="1" t="s">
        <v>321</v>
      </c>
      <c r="B558" s="1">
        <v>12792</v>
      </c>
    </row>
    <row r="559" spans="1:2" x14ac:dyDescent="0.3">
      <c r="A559" s="1" t="s">
        <v>322</v>
      </c>
      <c r="B559" s="1">
        <v>18465</v>
      </c>
    </row>
    <row r="560" spans="1:2" x14ac:dyDescent="0.3">
      <c r="A560" s="1" t="s">
        <v>716</v>
      </c>
      <c r="B560" s="1">
        <v>20930</v>
      </c>
    </row>
    <row r="561" spans="1:2" x14ac:dyDescent="0.3">
      <c r="A561" s="1" t="s">
        <v>717</v>
      </c>
      <c r="B561" s="1">
        <v>14379</v>
      </c>
    </row>
    <row r="562" spans="1:2" x14ac:dyDescent="0.3">
      <c r="A562" s="1" t="s">
        <v>718</v>
      </c>
      <c r="B562" s="1">
        <v>10000</v>
      </c>
    </row>
    <row r="563" spans="1:2" x14ac:dyDescent="0.3">
      <c r="A563" s="1" t="s">
        <v>945</v>
      </c>
      <c r="B563" s="1">
        <v>14802</v>
      </c>
    </row>
    <row r="564" spans="1:2" x14ac:dyDescent="0.3">
      <c r="A564" s="1" t="s">
        <v>719</v>
      </c>
      <c r="B564" s="1">
        <v>216800</v>
      </c>
    </row>
    <row r="565" spans="1:2" x14ac:dyDescent="0.3">
      <c r="A565" s="1" t="s">
        <v>436</v>
      </c>
      <c r="B565" s="1">
        <v>10000</v>
      </c>
    </row>
    <row r="566" spans="1:2" x14ac:dyDescent="0.3">
      <c r="A566" s="1" t="s">
        <v>437</v>
      </c>
      <c r="B566" s="1">
        <v>12233</v>
      </c>
    </row>
    <row r="567" spans="1:2" x14ac:dyDescent="0.3">
      <c r="A567" s="1" t="s">
        <v>946</v>
      </c>
      <c r="B567" s="1">
        <v>13344</v>
      </c>
    </row>
    <row r="568" spans="1:2" x14ac:dyDescent="0.3">
      <c r="A568" s="1" t="s">
        <v>720</v>
      </c>
      <c r="B568" s="1">
        <v>13551</v>
      </c>
    </row>
    <row r="569" spans="1:2" x14ac:dyDescent="0.3">
      <c r="A569" s="1" t="s">
        <v>323</v>
      </c>
      <c r="B569" s="1">
        <v>14998</v>
      </c>
    </row>
    <row r="570" spans="1:2" x14ac:dyDescent="0.3">
      <c r="A570" s="1" t="s">
        <v>324</v>
      </c>
      <c r="B570" s="1">
        <v>10000</v>
      </c>
    </row>
    <row r="571" spans="1:2" x14ac:dyDescent="0.3">
      <c r="A571" s="1" t="s">
        <v>325</v>
      </c>
      <c r="B571" s="1">
        <v>10547</v>
      </c>
    </row>
    <row r="572" spans="1:2" x14ac:dyDescent="0.3">
      <c r="A572" s="1" t="s">
        <v>721</v>
      </c>
      <c r="B572" s="1">
        <v>14140</v>
      </c>
    </row>
    <row r="573" spans="1:2" x14ac:dyDescent="0.3">
      <c r="A573" s="1" t="s">
        <v>326</v>
      </c>
      <c r="B573" s="1">
        <v>25614</v>
      </c>
    </row>
    <row r="574" spans="1:2" x14ac:dyDescent="0.3">
      <c r="A574" s="1" t="s">
        <v>947</v>
      </c>
      <c r="B574" s="1">
        <v>10000</v>
      </c>
    </row>
    <row r="575" spans="1:2" x14ac:dyDescent="0.3">
      <c r="A575" s="1" t="s">
        <v>722</v>
      </c>
      <c r="B575" s="1">
        <v>10000</v>
      </c>
    </row>
    <row r="576" spans="1:2" x14ac:dyDescent="0.3">
      <c r="A576" s="1" t="s">
        <v>723</v>
      </c>
      <c r="B576" s="1">
        <v>16441</v>
      </c>
    </row>
    <row r="577" spans="1:2" x14ac:dyDescent="0.3">
      <c r="A577" s="1" t="s">
        <v>724</v>
      </c>
      <c r="B577" s="1">
        <v>167617</v>
      </c>
    </row>
    <row r="578" spans="1:2" x14ac:dyDescent="0.3">
      <c r="A578" s="1" t="s">
        <v>327</v>
      </c>
      <c r="B578" s="1">
        <v>10000</v>
      </c>
    </row>
    <row r="579" spans="1:2" x14ac:dyDescent="0.3">
      <c r="A579" s="1" t="s">
        <v>328</v>
      </c>
      <c r="B579" s="1">
        <v>10000</v>
      </c>
    </row>
    <row r="580" spans="1:2" x14ac:dyDescent="0.3">
      <c r="A580" s="1" t="s">
        <v>460</v>
      </c>
      <c r="B580" s="1">
        <v>10000</v>
      </c>
    </row>
    <row r="581" spans="1:2" x14ac:dyDescent="0.3">
      <c r="A581" s="1" t="s">
        <v>461</v>
      </c>
      <c r="B581" s="1">
        <v>10000</v>
      </c>
    </row>
    <row r="582" spans="1:2" x14ac:dyDescent="0.3">
      <c r="A582" s="1" t="s">
        <v>329</v>
      </c>
      <c r="B582" s="1">
        <v>24613</v>
      </c>
    </row>
    <row r="583" spans="1:2" x14ac:dyDescent="0.3">
      <c r="A583" s="1" t="s">
        <v>330</v>
      </c>
      <c r="B583" s="1">
        <v>20434</v>
      </c>
    </row>
    <row r="584" spans="1:2" x14ac:dyDescent="0.3">
      <c r="A584" s="1" t="s">
        <v>331</v>
      </c>
      <c r="B584" s="1">
        <v>10000</v>
      </c>
    </row>
    <row r="585" spans="1:2" x14ac:dyDescent="0.3">
      <c r="A585" s="1" t="s">
        <v>332</v>
      </c>
      <c r="B585" s="1">
        <v>10000</v>
      </c>
    </row>
    <row r="586" spans="1:2" x14ac:dyDescent="0.3">
      <c r="A586" s="1" t="s">
        <v>333</v>
      </c>
      <c r="B586" s="1">
        <v>19430</v>
      </c>
    </row>
    <row r="587" spans="1:2" x14ac:dyDescent="0.3">
      <c r="A587" s="1" t="s">
        <v>334</v>
      </c>
      <c r="B587" s="1">
        <v>25037</v>
      </c>
    </row>
    <row r="588" spans="1:2" x14ac:dyDescent="0.3">
      <c r="A588" s="1" t="s">
        <v>335</v>
      </c>
      <c r="B588" s="1">
        <v>10544</v>
      </c>
    </row>
    <row r="589" spans="1:2" x14ac:dyDescent="0.3">
      <c r="A589" s="1" t="s">
        <v>336</v>
      </c>
      <c r="B589" s="1">
        <v>10000</v>
      </c>
    </row>
    <row r="590" spans="1:2" x14ac:dyDescent="0.3">
      <c r="A590" s="1" t="s">
        <v>337</v>
      </c>
      <c r="B590" s="1">
        <v>10933</v>
      </c>
    </row>
    <row r="591" spans="1:2" x14ac:dyDescent="0.3">
      <c r="A591" s="1" t="s">
        <v>90</v>
      </c>
      <c r="B591" s="1">
        <v>47288897</v>
      </c>
    </row>
    <row r="592" spans="1:2" x14ac:dyDescent="0.3">
      <c r="A592" s="1" t="s">
        <v>91</v>
      </c>
      <c r="B592" s="1">
        <v>10006</v>
      </c>
    </row>
    <row r="593" spans="1:2" x14ac:dyDescent="0.3">
      <c r="A593" s="1" t="s">
        <v>725</v>
      </c>
      <c r="B593" s="1">
        <v>36223</v>
      </c>
    </row>
    <row r="594" spans="1:2" x14ac:dyDescent="0.3">
      <c r="A594" s="1" t="s">
        <v>726</v>
      </c>
      <c r="B594" s="1">
        <v>20123</v>
      </c>
    </row>
    <row r="595" spans="1:2" x14ac:dyDescent="0.3">
      <c r="A595" s="1" t="s">
        <v>727</v>
      </c>
      <c r="B595" s="1">
        <v>293292</v>
      </c>
    </row>
    <row r="596" spans="1:2" x14ac:dyDescent="0.3">
      <c r="A596" s="1" t="s">
        <v>728</v>
      </c>
      <c r="B596" s="1">
        <v>10000</v>
      </c>
    </row>
    <row r="597" spans="1:2" x14ac:dyDescent="0.3">
      <c r="A597" s="1" t="s">
        <v>729</v>
      </c>
      <c r="B597" s="1">
        <v>24076</v>
      </c>
    </row>
    <row r="598" spans="1:2" x14ac:dyDescent="0.3">
      <c r="A598" s="1" t="s">
        <v>730</v>
      </c>
      <c r="B598" s="1">
        <v>20492</v>
      </c>
    </row>
    <row r="599" spans="1:2" x14ac:dyDescent="0.3">
      <c r="A599" s="1" t="s">
        <v>338</v>
      </c>
      <c r="B599" s="1">
        <v>11250</v>
      </c>
    </row>
    <row r="600" spans="1:2" x14ac:dyDescent="0.3">
      <c r="A600" s="1" t="s">
        <v>731</v>
      </c>
      <c r="B600" s="1">
        <v>317371</v>
      </c>
    </row>
    <row r="601" spans="1:2" x14ac:dyDescent="0.3">
      <c r="A601" s="1" t="s">
        <v>92</v>
      </c>
      <c r="B601" s="1">
        <v>43311</v>
      </c>
    </row>
    <row r="602" spans="1:2" x14ac:dyDescent="0.3">
      <c r="A602" s="1" t="s">
        <v>732</v>
      </c>
      <c r="B602" s="1">
        <v>20970</v>
      </c>
    </row>
    <row r="603" spans="1:2" x14ac:dyDescent="0.3">
      <c r="A603" s="1" t="s">
        <v>948</v>
      </c>
      <c r="B603" s="1">
        <v>31923</v>
      </c>
    </row>
    <row r="604" spans="1:2" x14ac:dyDescent="0.3">
      <c r="A604" s="1" t="s">
        <v>93</v>
      </c>
      <c r="B604" s="1">
        <v>10000</v>
      </c>
    </row>
    <row r="605" spans="1:2" x14ac:dyDescent="0.3">
      <c r="A605" s="1" t="s">
        <v>733</v>
      </c>
      <c r="B605" s="1">
        <v>11231</v>
      </c>
    </row>
    <row r="606" spans="1:2" x14ac:dyDescent="0.3">
      <c r="A606" s="1" t="s">
        <v>734</v>
      </c>
      <c r="B606" s="1">
        <v>46444</v>
      </c>
    </row>
    <row r="607" spans="1:2" x14ac:dyDescent="0.3">
      <c r="A607" s="1" t="s">
        <v>462</v>
      </c>
      <c r="B607" s="1">
        <v>10000</v>
      </c>
    </row>
    <row r="608" spans="1:2" x14ac:dyDescent="0.3">
      <c r="A608" s="1" t="s">
        <v>949</v>
      </c>
      <c r="B608" s="1">
        <v>10000</v>
      </c>
    </row>
    <row r="609" spans="1:2" x14ac:dyDescent="0.3">
      <c r="A609" s="1" t="s">
        <v>94</v>
      </c>
      <c r="B609" s="1">
        <v>23720</v>
      </c>
    </row>
    <row r="610" spans="1:2" x14ac:dyDescent="0.3">
      <c r="A610" s="1" t="s">
        <v>735</v>
      </c>
      <c r="B610" s="1">
        <v>10000</v>
      </c>
    </row>
    <row r="611" spans="1:2" x14ac:dyDescent="0.3">
      <c r="A611" s="1" t="s">
        <v>736</v>
      </c>
      <c r="B611" s="1">
        <v>10000</v>
      </c>
    </row>
    <row r="612" spans="1:2" x14ac:dyDescent="0.3">
      <c r="A612" s="1" t="s">
        <v>95</v>
      </c>
      <c r="B612" s="1">
        <v>96160</v>
      </c>
    </row>
    <row r="613" spans="1:2" x14ac:dyDescent="0.3">
      <c r="A613" s="1" t="s">
        <v>96</v>
      </c>
      <c r="B613" s="1">
        <v>61620</v>
      </c>
    </row>
    <row r="614" spans="1:2" x14ac:dyDescent="0.3">
      <c r="A614" s="1" t="s">
        <v>737</v>
      </c>
      <c r="B614" s="1">
        <v>10828</v>
      </c>
    </row>
    <row r="615" spans="1:2" x14ac:dyDescent="0.3">
      <c r="A615" s="1" t="s">
        <v>738</v>
      </c>
      <c r="B615" s="1">
        <v>10000</v>
      </c>
    </row>
    <row r="616" spans="1:2" x14ac:dyDescent="0.3">
      <c r="A616" s="1" t="s">
        <v>739</v>
      </c>
      <c r="B616" s="1">
        <v>23863</v>
      </c>
    </row>
    <row r="617" spans="1:2" x14ac:dyDescent="0.3">
      <c r="A617" s="1" t="s">
        <v>97</v>
      </c>
      <c r="B617" s="1">
        <v>22213</v>
      </c>
    </row>
    <row r="618" spans="1:2" x14ac:dyDescent="0.3">
      <c r="A618" s="1" t="s">
        <v>98</v>
      </c>
      <c r="B618" s="1">
        <v>12695</v>
      </c>
    </row>
    <row r="619" spans="1:2" x14ac:dyDescent="0.3">
      <c r="A619" s="1" t="s">
        <v>339</v>
      </c>
      <c r="B619" s="1">
        <v>11720</v>
      </c>
    </row>
    <row r="620" spans="1:2" x14ac:dyDescent="0.3">
      <c r="A620" s="1" t="s">
        <v>740</v>
      </c>
      <c r="B620" s="1">
        <v>10000</v>
      </c>
    </row>
    <row r="621" spans="1:2" x14ac:dyDescent="0.3">
      <c r="A621" s="1" t="s">
        <v>741</v>
      </c>
      <c r="B621" s="1">
        <v>48322</v>
      </c>
    </row>
    <row r="622" spans="1:2" x14ac:dyDescent="0.3">
      <c r="A622" s="1" t="s">
        <v>99</v>
      </c>
      <c r="B622" s="1">
        <v>20861</v>
      </c>
    </row>
    <row r="623" spans="1:2" x14ac:dyDescent="0.3">
      <c r="A623" s="1" t="s">
        <v>340</v>
      </c>
      <c r="B623" s="1">
        <v>10000</v>
      </c>
    </row>
    <row r="624" spans="1:2" x14ac:dyDescent="0.3">
      <c r="A624" s="1" t="s">
        <v>342</v>
      </c>
      <c r="B624" s="1">
        <v>10000</v>
      </c>
    </row>
    <row r="625" spans="1:2" x14ac:dyDescent="0.3">
      <c r="A625" s="1" t="s">
        <v>950</v>
      </c>
      <c r="B625" s="1">
        <v>41222</v>
      </c>
    </row>
    <row r="626" spans="1:2" x14ac:dyDescent="0.3">
      <c r="A626" s="1" t="s">
        <v>343</v>
      </c>
      <c r="B626" s="1">
        <v>20934</v>
      </c>
    </row>
    <row r="627" spans="1:2" x14ac:dyDescent="0.3">
      <c r="A627" s="1" t="s">
        <v>344</v>
      </c>
      <c r="B627" s="1">
        <v>10000</v>
      </c>
    </row>
    <row r="628" spans="1:2" x14ac:dyDescent="0.3">
      <c r="A628" s="1" t="s">
        <v>345</v>
      </c>
      <c r="B628" s="1">
        <v>14514</v>
      </c>
    </row>
    <row r="629" spans="1:2" x14ac:dyDescent="0.3">
      <c r="A629" s="1" t="s">
        <v>100</v>
      </c>
      <c r="B629" s="1">
        <v>10500</v>
      </c>
    </row>
    <row r="630" spans="1:2" x14ac:dyDescent="0.3">
      <c r="A630" s="1" t="s">
        <v>346</v>
      </c>
      <c r="B630" s="1">
        <v>10000</v>
      </c>
    </row>
    <row r="631" spans="1:2" x14ac:dyDescent="0.3">
      <c r="A631" s="1" t="s">
        <v>951</v>
      </c>
      <c r="B631" s="1">
        <v>23711</v>
      </c>
    </row>
    <row r="632" spans="1:2" x14ac:dyDescent="0.3">
      <c r="A632" s="1" t="s">
        <v>101</v>
      </c>
      <c r="B632" s="1">
        <v>17172</v>
      </c>
    </row>
    <row r="633" spans="1:2" x14ac:dyDescent="0.3">
      <c r="A633" s="1" t="s">
        <v>742</v>
      </c>
      <c r="B633" s="1">
        <v>42531</v>
      </c>
    </row>
    <row r="634" spans="1:2" x14ac:dyDescent="0.3">
      <c r="A634" s="1" t="s">
        <v>743</v>
      </c>
      <c r="B634" s="1">
        <v>69077</v>
      </c>
    </row>
    <row r="635" spans="1:2" x14ac:dyDescent="0.3">
      <c r="A635" s="1" t="s">
        <v>991</v>
      </c>
      <c r="B635" s="1">
        <v>56302</v>
      </c>
    </row>
    <row r="636" spans="1:2" x14ac:dyDescent="0.3">
      <c r="A636" s="1" t="s">
        <v>744</v>
      </c>
      <c r="B636" s="1">
        <v>29428</v>
      </c>
    </row>
    <row r="637" spans="1:2" x14ac:dyDescent="0.3">
      <c r="A637" s="1" t="s">
        <v>745</v>
      </c>
      <c r="B637" s="1">
        <v>10000</v>
      </c>
    </row>
    <row r="638" spans="1:2" x14ac:dyDescent="0.3">
      <c r="A638" s="1" t="s">
        <v>746</v>
      </c>
      <c r="B638" s="1">
        <v>17537</v>
      </c>
    </row>
    <row r="639" spans="1:2" x14ac:dyDescent="0.3">
      <c r="A639" s="1" t="s">
        <v>747</v>
      </c>
      <c r="B639" s="1">
        <v>24976</v>
      </c>
    </row>
    <row r="640" spans="1:2" x14ac:dyDescent="0.3">
      <c r="A640" s="1" t="s">
        <v>347</v>
      </c>
      <c r="B640" s="1">
        <v>14707</v>
      </c>
    </row>
    <row r="641" spans="1:2" x14ac:dyDescent="0.3">
      <c r="A641" s="1" t="s">
        <v>748</v>
      </c>
      <c r="B641" s="1">
        <v>23294</v>
      </c>
    </row>
    <row r="642" spans="1:2" x14ac:dyDescent="0.3">
      <c r="A642" s="1" t="s">
        <v>749</v>
      </c>
      <c r="B642" s="1">
        <v>10741</v>
      </c>
    </row>
    <row r="643" spans="1:2" x14ac:dyDescent="0.3">
      <c r="A643" s="1" t="s">
        <v>952</v>
      </c>
      <c r="B643" s="1">
        <v>65569</v>
      </c>
    </row>
    <row r="644" spans="1:2" x14ac:dyDescent="0.3">
      <c r="A644" s="1" t="s">
        <v>750</v>
      </c>
      <c r="B644" s="1">
        <v>90633</v>
      </c>
    </row>
    <row r="645" spans="1:2" x14ac:dyDescent="0.3">
      <c r="A645" s="1" t="s">
        <v>102</v>
      </c>
      <c r="B645" s="1">
        <v>12782</v>
      </c>
    </row>
    <row r="646" spans="1:2" x14ac:dyDescent="0.3">
      <c r="A646" s="1" t="s">
        <v>348</v>
      </c>
      <c r="B646" s="1">
        <v>12460</v>
      </c>
    </row>
    <row r="647" spans="1:2" x14ac:dyDescent="0.3">
      <c r="A647" s="1" t="s">
        <v>103</v>
      </c>
      <c r="B647" s="1">
        <v>29009</v>
      </c>
    </row>
    <row r="648" spans="1:2" x14ac:dyDescent="0.3">
      <c r="A648" s="1" t="s">
        <v>751</v>
      </c>
      <c r="B648" s="1">
        <v>17348</v>
      </c>
    </row>
    <row r="649" spans="1:2" x14ac:dyDescent="0.3">
      <c r="A649" s="1" t="s">
        <v>104</v>
      </c>
      <c r="B649" s="1">
        <v>10000</v>
      </c>
    </row>
    <row r="650" spans="1:2" x14ac:dyDescent="0.3">
      <c r="A650" s="1" t="s">
        <v>953</v>
      </c>
      <c r="B650" s="1">
        <v>10000</v>
      </c>
    </row>
    <row r="651" spans="1:2" x14ac:dyDescent="0.3">
      <c r="A651" s="1" t="s">
        <v>105</v>
      </c>
      <c r="B651" s="1">
        <v>23327</v>
      </c>
    </row>
    <row r="652" spans="1:2" x14ac:dyDescent="0.3">
      <c r="A652" s="1" t="s">
        <v>752</v>
      </c>
      <c r="B652" s="1">
        <v>12608</v>
      </c>
    </row>
    <row r="653" spans="1:2" x14ac:dyDescent="0.3">
      <c r="A653" s="1" t="s">
        <v>106</v>
      </c>
      <c r="B653" s="1">
        <v>10000</v>
      </c>
    </row>
    <row r="654" spans="1:2" x14ac:dyDescent="0.3">
      <c r="A654" s="1" t="s">
        <v>107</v>
      </c>
      <c r="B654" s="1">
        <v>72226</v>
      </c>
    </row>
    <row r="655" spans="1:2" x14ac:dyDescent="0.3">
      <c r="A655" s="1" t="s">
        <v>349</v>
      </c>
      <c r="B655" s="1">
        <v>11310</v>
      </c>
    </row>
    <row r="656" spans="1:2" x14ac:dyDescent="0.3">
      <c r="A656" s="1" t="s">
        <v>753</v>
      </c>
      <c r="B656" s="1">
        <v>11528</v>
      </c>
    </row>
    <row r="657" spans="1:2" x14ac:dyDescent="0.3">
      <c r="A657" s="1" t="s">
        <v>754</v>
      </c>
      <c r="B657" s="1">
        <v>10000</v>
      </c>
    </row>
    <row r="658" spans="1:2" x14ac:dyDescent="0.3">
      <c r="A658" s="1" t="s">
        <v>954</v>
      </c>
      <c r="B658" s="1">
        <v>17399</v>
      </c>
    </row>
    <row r="659" spans="1:2" x14ac:dyDescent="0.3">
      <c r="A659" s="1" t="s">
        <v>755</v>
      </c>
      <c r="B659" s="1">
        <v>77088</v>
      </c>
    </row>
    <row r="660" spans="1:2" x14ac:dyDescent="0.3">
      <c r="A660" s="1" t="s">
        <v>955</v>
      </c>
      <c r="B660" s="1">
        <v>10000</v>
      </c>
    </row>
    <row r="661" spans="1:2" x14ac:dyDescent="0.3">
      <c r="A661" s="1" t="s">
        <v>756</v>
      </c>
      <c r="B661" s="1">
        <v>14157</v>
      </c>
    </row>
    <row r="662" spans="1:2" x14ac:dyDescent="0.3">
      <c r="A662" s="1" t="s">
        <v>757</v>
      </c>
      <c r="B662" s="1">
        <v>22087</v>
      </c>
    </row>
    <row r="663" spans="1:2" x14ac:dyDescent="0.3">
      <c r="A663" s="1" t="s">
        <v>350</v>
      </c>
      <c r="B663" s="1">
        <v>10000</v>
      </c>
    </row>
    <row r="664" spans="1:2" x14ac:dyDescent="0.3">
      <c r="A664" s="1" t="s">
        <v>758</v>
      </c>
      <c r="B664" s="1">
        <v>41279</v>
      </c>
    </row>
    <row r="665" spans="1:2" x14ac:dyDescent="0.3">
      <c r="A665" s="1" t="s">
        <v>759</v>
      </c>
      <c r="B665" s="1">
        <v>15754</v>
      </c>
    </row>
    <row r="666" spans="1:2" x14ac:dyDescent="0.3">
      <c r="A666" s="1" t="s">
        <v>760</v>
      </c>
      <c r="B666" s="1">
        <v>28568</v>
      </c>
    </row>
    <row r="667" spans="1:2" x14ac:dyDescent="0.3">
      <c r="A667" s="1" t="s">
        <v>761</v>
      </c>
      <c r="B667" s="1">
        <v>17044</v>
      </c>
    </row>
    <row r="668" spans="1:2" x14ac:dyDescent="0.3">
      <c r="A668" s="1" t="s">
        <v>762</v>
      </c>
      <c r="B668" s="1">
        <v>38034</v>
      </c>
    </row>
    <row r="669" spans="1:2" x14ac:dyDescent="0.3">
      <c r="A669" s="1" t="s">
        <v>763</v>
      </c>
      <c r="B669" s="1">
        <v>44825</v>
      </c>
    </row>
    <row r="670" spans="1:2" x14ac:dyDescent="0.3">
      <c r="A670" s="1" t="s">
        <v>764</v>
      </c>
      <c r="B670" s="1">
        <v>10000</v>
      </c>
    </row>
    <row r="671" spans="1:2" x14ac:dyDescent="0.3">
      <c r="A671" s="1" t="s">
        <v>765</v>
      </c>
      <c r="B671" s="1">
        <v>18843</v>
      </c>
    </row>
    <row r="672" spans="1:2" x14ac:dyDescent="0.3">
      <c r="A672" s="1" t="s">
        <v>766</v>
      </c>
      <c r="B672" s="1">
        <v>13480</v>
      </c>
    </row>
    <row r="673" spans="1:2" x14ac:dyDescent="0.3">
      <c r="A673" s="1" t="s">
        <v>956</v>
      </c>
      <c r="B673" s="1">
        <v>10000</v>
      </c>
    </row>
    <row r="674" spans="1:2" x14ac:dyDescent="0.3">
      <c r="A674" s="1" t="s">
        <v>109</v>
      </c>
      <c r="B674" s="1">
        <v>10000</v>
      </c>
    </row>
    <row r="675" spans="1:2" x14ac:dyDescent="0.3">
      <c r="A675" s="1" t="s">
        <v>767</v>
      </c>
      <c r="B675" s="1">
        <v>44207</v>
      </c>
    </row>
    <row r="676" spans="1:2" x14ac:dyDescent="0.3">
      <c r="A676" s="1" t="s">
        <v>957</v>
      </c>
      <c r="B676" s="1">
        <v>10000</v>
      </c>
    </row>
    <row r="677" spans="1:2" x14ac:dyDescent="0.3">
      <c r="A677" s="1" t="s">
        <v>110</v>
      </c>
      <c r="B677" s="1">
        <v>10000</v>
      </c>
    </row>
    <row r="678" spans="1:2" x14ac:dyDescent="0.3">
      <c r="A678" s="1" t="s">
        <v>768</v>
      </c>
      <c r="B678" s="1">
        <v>10000</v>
      </c>
    </row>
    <row r="679" spans="1:2" x14ac:dyDescent="0.3">
      <c r="A679" s="1" t="s">
        <v>769</v>
      </c>
      <c r="B679" s="1">
        <v>14571</v>
      </c>
    </row>
    <row r="680" spans="1:2" x14ac:dyDescent="0.3">
      <c r="A680" s="1" t="s">
        <v>958</v>
      </c>
      <c r="B680" s="1">
        <v>95996</v>
      </c>
    </row>
    <row r="681" spans="1:2" x14ac:dyDescent="0.3">
      <c r="A681" s="1" t="s">
        <v>111</v>
      </c>
      <c r="B681" s="1">
        <v>10000</v>
      </c>
    </row>
    <row r="682" spans="1:2" x14ac:dyDescent="0.3">
      <c r="A682" s="1" t="s">
        <v>770</v>
      </c>
      <c r="B682" s="1">
        <v>59270</v>
      </c>
    </row>
    <row r="683" spans="1:2" x14ac:dyDescent="0.3">
      <c r="A683" s="1" t="s">
        <v>959</v>
      </c>
      <c r="B683" s="1">
        <v>22939</v>
      </c>
    </row>
    <row r="684" spans="1:2" x14ac:dyDescent="0.3">
      <c r="A684" s="1" t="s">
        <v>771</v>
      </c>
      <c r="B684" s="1">
        <v>10000</v>
      </c>
    </row>
    <row r="685" spans="1:2" x14ac:dyDescent="0.3">
      <c r="A685" s="1" t="s">
        <v>772</v>
      </c>
      <c r="B685" s="1">
        <v>21559</v>
      </c>
    </row>
    <row r="686" spans="1:2" x14ac:dyDescent="0.3">
      <c r="A686" s="1" t="s">
        <v>773</v>
      </c>
      <c r="B686" s="1">
        <v>155784</v>
      </c>
    </row>
    <row r="687" spans="1:2" x14ac:dyDescent="0.3">
      <c r="A687" s="1" t="s">
        <v>774</v>
      </c>
      <c r="B687" s="1">
        <v>12628</v>
      </c>
    </row>
    <row r="688" spans="1:2" x14ac:dyDescent="0.3">
      <c r="A688" s="1" t="s">
        <v>351</v>
      </c>
      <c r="B688" s="1">
        <v>12239</v>
      </c>
    </row>
    <row r="689" spans="1:2" x14ac:dyDescent="0.3">
      <c r="A689" s="1" t="s">
        <v>775</v>
      </c>
      <c r="B689" s="1">
        <v>18477</v>
      </c>
    </row>
    <row r="690" spans="1:2" x14ac:dyDescent="0.3">
      <c r="A690" s="1" t="s">
        <v>776</v>
      </c>
      <c r="B690" s="1">
        <v>10000</v>
      </c>
    </row>
    <row r="691" spans="1:2" x14ac:dyDescent="0.3">
      <c r="A691" s="1" t="s">
        <v>777</v>
      </c>
      <c r="B691" s="1">
        <v>10000</v>
      </c>
    </row>
    <row r="692" spans="1:2" x14ac:dyDescent="0.3">
      <c r="A692" s="1" t="s">
        <v>960</v>
      </c>
      <c r="B692" s="1">
        <v>31775</v>
      </c>
    </row>
    <row r="693" spans="1:2" x14ac:dyDescent="0.3">
      <c r="A693" s="1" t="s">
        <v>778</v>
      </c>
      <c r="B693" s="1">
        <v>34430</v>
      </c>
    </row>
    <row r="694" spans="1:2" x14ac:dyDescent="0.3">
      <c r="A694" s="1" t="s">
        <v>438</v>
      </c>
      <c r="B694" s="1">
        <v>10000</v>
      </c>
    </row>
    <row r="695" spans="1:2" x14ac:dyDescent="0.3">
      <c r="A695" s="1" t="s">
        <v>779</v>
      </c>
      <c r="B695" s="1">
        <v>40876</v>
      </c>
    </row>
    <row r="696" spans="1:2" x14ac:dyDescent="0.3">
      <c r="A696" s="1" t="s">
        <v>112</v>
      </c>
      <c r="B696" s="1">
        <v>17953</v>
      </c>
    </row>
    <row r="697" spans="1:2" x14ac:dyDescent="0.3">
      <c r="A697" s="1" t="s">
        <v>352</v>
      </c>
      <c r="B697" s="1">
        <v>10000</v>
      </c>
    </row>
    <row r="698" spans="1:2" x14ac:dyDescent="0.3">
      <c r="A698" s="1" t="s">
        <v>780</v>
      </c>
      <c r="B698" s="1">
        <v>23255</v>
      </c>
    </row>
    <row r="699" spans="1:2" x14ac:dyDescent="0.3">
      <c r="A699" s="1" t="s">
        <v>781</v>
      </c>
      <c r="B699" s="1">
        <v>15777</v>
      </c>
    </row>
    <row r="700" spans="1:2" x14ac:dyDescent="0.3">
      <c r="A700" s="1" t="s">
        <v>782</v>
      </c>
      <c r="B700" s="1">
        <v>10935</v>
      </c>
    </row>
    <row r="701" spans="1:2" x14ac:dyDescent="0.3">
      <c r="A701" s="1" t="s">
        <v>353</v>
      </c>
      <c r="B701" s="1">
        <v>12087</v>
      </c>
    </row>
    <row r="702" spans="1:2" x14ac:dyDescent="0.3">
      <c r="A702" s="1" t="s">
        <v>354</v>
      </c>
      <c r="B702" s="1">
        <v>10268</v>
      </c>
    </row>
    <row r="703" spans="1:2" x14ac:dyDescent="0.3">
      <c r="A703" s="1" t="s">
        <v>355</v>
      </c>
      <c r="B703" s="1">
        <v>14944</v>
      </c>
    </row>
    <row r="704" spans="1:2" x14ac:dyDescent="0.3">
      <c r="A704" s="1" t="s">
        <v>783</v>
      </c>
      <c r="B704" s="1">
        <v>31467</v>
      </c>
    </row>
    <row r="705" spans="1:2" x14ac:dyDescent="0.3">
      <c r="A705" s="1" t="s">
        <v>784</v>
      </c>
      <c r="B705" s="1">
        <v>17986</v>
      </c>
    </row>
    <row r="706" spans="1:2" x14ac:dyDescent="0.3">
      <c r="A706" s="1" t="s">
        <v>114</v>
      </c>
      <c r="B706" s="1">
        <v>10761</v>
      </c>
    </row>
    <row r="707" spans="1:2" x14ac:dyDescent="0.3">
      <c r="A707" s="1" t="s">
        <v>785</v>
      </c>
      <c r="B707" s="1">
        <v>13020</v>
      </c>
    </row>
    <row r="708" spans="1:2" x14ac:dyDescent="0.3">
      <c r="A708" s="1" t="s">
        <v>356</v>
      </c>
      <c r="B708" s="1">
        <v>10000</v>
      </c>
    </row>
    <row r="709" spans="1:2" x14ac:dyDescent="0.3">
      <c r="A709" s="1" t="s">
        <v>786</v>
      </c>
      <c r="B709" s="1">
        <v>64655</v>
      </c>
    </row>
    <row r="710" spans="1:2" x14ac:dyDescent="0.3">
      <c r="A710" s="1" t="s">
        <v>357</v>
      </c>
      <c r="B710" s="1">
        <v>25709</v>
      </c>
    </row>
    <row r="711" spans="1:2" x14ac:dyDescent="0.3">
      <c r="A711" s="1" t="s">
        <v>358</v>
      </c>
      <c r="B711" s="1">
        <v>10000</v>
      </c>
    </row>
    <row r="712" spans="1:2" x14ac:dyDescent="0.3">
      <c r="A712" s="1" t="s">
        <v>359</v>
      </c>
      <c r="B712" s="1">
        <v>14578</v>
      </c>
    </row>
    <row r="713" spans="1:2" x14ac:dyDescent="0.3">
      <c r="A713" s="1" t="s">
        <v>787</v>
      </c>
      <c r="B713" s="1">
        <v>1727239</v>
      </c>
    </row>
    <row r="714" spans="1:2" x14ac:dyDescent="0.3">
      <c r="A714" s="1" t="s">
        <v>360</v>
      </c>
      <c r="B714" s="1">
        <v>10000</v>
      </c>
    </row>
    <row r="715" spans="1:2" x14ac:dyDescent="0.3">
      <c r="A715" s="1" t="s">
        <v>115</v>
      </c>
      <c r="B715" s="1">
        <v>10591</v>
      </c>
    </row>
    <row r="716" spans="1:2" x14ac:dyDescent="0.3">
      <c r="A716" s="1" t="s">
        <v>961</v>
      </c>
      <c r="B716" s="1">
        <v>16220</v>
      </c>
    </row>
    <row r="717" spans="1:2" x14ac:dyDescent="0.3">
      <c r="A717" s="1" t="s">
        <v>788</v>
      </c>
      <c r="B717" s="1">
        <v>140073</v>
      </c>
    </row>
    <row r="718" spans="1:2" x14ac:dyDescent="0.3">
      <c r="A718" s="1" t="s">
        <v>789</v>
      </c>
      <c r="B718" s="1">
        <v>10698</v>
      </c>
    </row>
    <row r="719" spans="1:2" x14ac:dyDescent="0.3">
      <c r="A719" s="1" t="s">
        <v>116</v>
      </c>
      <c r="B719" s="1">
        <v>23445</v>
      </c>
    </row>
    <row r="720" spans="1:2" x14ac:dyDescent="0.3">
      <c r="A720" s="1" t="s">
        <v>361</v>
      </c>
      <c r="B720" s="1">
        <v>11110</v>
      </c>
    </row>
    <row r="721" spans="1:2" x14ac:dyDescent="0.3">
      <c r="A721" s="1" t="s">
        <v>962</v>
      </c>
      <c r="B721" s="1">
        <v>61425</v>
      </c>
    </row>
    <row r="722" spans="1:2" x14ac:dyDescent="0.3">
      <c r="A722" s="1" t="s">
        <v>362</v>
      </c>
      <c r="B722" s="1">
        <v>18695</v>
      </c>
    </row>
    <row r="723" spans="1:2" x14ac:dyDescent="0.3">
      <c r="A723" s="1" t="s">
        <v>790</v>
      </c>
      <c r="B723" s="1">
        <v>10000</v>
      </c>
    </row>
    <row r="724" spans="1:2" x14ac:dyDescent="0.3">
      <c r="A724" s="1" t="s">
        <v>963</v>
      </c>
      <c r="B724" s="1">
        <v>14082</v>
      </c>
    </row>
    <row r="725" spans="1:2" x14ac:dyDescent="0.3">
      <c r="A725" s="1" t="s">
        <v>117</v>
      </c>
      <c r="B725" s="1">
        <v>24693</v>
      </c>
    </row>
    <row r="726" spans="1:2" x14ac:dyDescent="0.3">
      <c r="A726" s="1" t="s">
        <v>791</v>
      </c>
      <c r="B726" s="1">
        <v>10031</v>
      </c>
    </row>
    <row r="727" spans="1:2" x14ac:dyDescent="0.3">
      <c r="A727" s="1" t="s">
        <v>118</v>
      </c>
      <c r="B727" s="1">
        <v>13947</v>
      </c>
    </row>
    <row r="728" spans="1:2" x14ac:dyDescent="0.3">
      <c r="A728" s="1" t="s">
        <v>119</v>
      </c>
      <c r="B728" s="1">
        <v>67431</v>
      </c>
    </row>
    <row r="729" spans="1:2" x14ac:dyDescent="0.3">
      <c r="A729" s="1" t="s">
        <v>792</v>
      </c>
      <c r="B729" s="1">
        <v>10000</v>
      </c>
    </row>
    <row r="730" spans="1:2" x14ac:dyDescent="0.3">
      <c r="A730" s="1" t="s">
        <v>964</v>
      </c>
      <c r="B730" s="1">
        <v>10000</v>
      </c>
    </row>
    <row r="731" spans="1:2" x14ac:dyDescent="0.3">
      <c r="A731" s="1" t="s">
        <v>793</v>
      </c>
      <c r="B731" s="1">
        <v>65125</v>
      </c>
    </row>
    <row r="732" spans="1:2" x14ac:dyDescent="0.3">
      <c r="A732" s="1" t="s">
        <v>120</v>
      </c>
      <c r="B732" s="1">
        <v>12690</v>
      </c>
    </row>
    <row r="733" spans="1:2" x14ac:dyDescent="0.3">
      <c r="A733" s="1" t="s">
        <v>965</v>
      </c>
      <c r="B733" s="1">
        <v>10000</v>
      </c>
    </row>
    <row r="734" spans="1:2" x14ac:dyDescent="0.3">
      <c r="A734" s="1" t="s">
        <v>794</v>
      </c>
      <c r="B734" s="1">
        <v>39591</v>
      </c>
    </row>
    <row r="735" spans="1:2" x14ac:dyDescent="0.3">
      <c r="A735" s="1" t="s">
        <v>795</v>
      </c>
      <c r="B735" s="1">
        <v>10000</v>
      </c>
    </row>
    <row r="736" spans="1:2" x14ac:dyDescent="0.3">
      <c r="A736" s="1" t="s">
        <v>796</v>
      </c>
      <c r="B736" s="1">
        <v>45496</v>
      </c>
    </row>
    <row r="737" spans="1:2" x14ac:dyDescent="0.3">
      <c r="A737" s="1" t="s">
        <v>797</v>
      </c>
      <c r="B737" s="1">
        <v>17621</v>
      </c>
    </row>
    <row r="738" spans="1:2" x14ac:dyDescent="0.3">
      <c r="A738" s="1" t="s">
        <v>798</v>
      </c>
      <c r="B738" s="1">
        <v>25957</v>
      </c>
    </row>
    <row r="739" spans="1:2" x14ac:dyDescent="0.3">
      <c r="A739" s="1" t="s">
        <v>799</v>
      </c>
      <c r="B739" s="1">
        <v>31094</v>
      </c>
    </row>
    <row r="740" spans="1:2" x14ac:dyDescent="0.3">
      <c r="A740" s="1" t="s">
        <v>122</v>
      </c>
      <c r="B740" s="1">
        <v>41536</v>
      </c>
    </row>
    <row r="741" spans="1:2" x14ac:dyDescent="0.3">
      <c r="A741" s="1" t="s">
        <v>800</v>
      </c>
      <c r="B741" s="1">
        <v>29048</v>
      </c>
    </row>
    <row r="742" spans="1:2" x14ac:dyDescent="0.3">
      <c r="A742" s="1" t="s">
        <v>123</v>
      </c>
      <c r="B742" s="1">
        <v>12062</v>
      </c>
    </row>
    <row r="743" spans="1:2" x14ac:dyDescent="0.3">
      <c r="A743" s="1" t="s">
        <v>966</v>
      </c>
      <c r="B743" s="1">
        <v>10000</v>
      </c>
    </row>
    <row r="744" spans="1:2" x14ac:dyDescent="0.3">
      <c r="A744" s="1" t="s">
        <v>967</v>
      </c>
      <c r="B744" s="1">
        <v>10000</v>
      </c>
    </row>
    <row r="745" spans="1:2" x14ac:dyDescent="0.3">
      <c r="A745" s="1" t="s">
        <v>801</v>
      </c>
      <c r="B745" s="1">
        <v>12613</v>
      </c>
    </row>
    <row r="746" spans="1:2" x14ac:dyDescent="0.3">
      <c r="A746" s="1" t="s">
        <v>802</v>
      </c>
      <c r="B746" s="1">
        <v>428921</v>
      </c>
    </row>
    <row r="747" spans="1:2" x14ac:dyDescent="0.3">
      <c r="A747" s="1" t="s">
        <v>803</v>
      </c>
      <c r="B747" s="1">
        <v>10000</v>
      </c>
    </row>
    <row r="748" spans="1:2" x14ac:dyDescent="0.3">
      <c r="A748" s="1" t="s">
        <v>804</v>
      </c>
      <c r="B748" s="1">
        <v>10000</v>
      </c>
    </row>
    <row r="749" spans="1:2" x14ac:dyDescent="0.3">
      <c r="A749" s="1" t="s">
        <v>805</v>
      </c>
      <c r="B749" s="1">
        <v>16633</v>
      </c>
    </row>
    <row r="750" spans="1:2" x14ac:dyDescent="0.3">
      <c r="A750" s="1" t="s">
        <v>363</v>
      </c>
      <c r="B750" s="1">
        <v>10000</v>
      </c>
    </row>
    <row r="751" spans="1:2" x14ac:dyDescent="0.3">
      <c r="A751" s="1" t="s">
        <v>806</v>
      </c>
      <c r="B751" s="1">
        <v>10000</v>
      </c>
    </row>
    <row r="752" spans="1:2" x14ac:dyDescent="0.3">
      <c r="A752" s="1" t="s">
        <v>807</v>
      </c>
      <c r="B752" s="1">
        <v>10593</v>
      </c>
    </row>
    <row r="753" spans="1:2" x14ac:dyDescent="0.3">
      <c r="A753" s="1" t="s">
        <v>808</v>
      </c>
      <c r="B753" s="1">
        <v>10000</v>
      </c>
    </row>
    <row r="754" spans="1:2" x14ac:dyDescent="0.3">
      <c r="A754" s="1" t="s">
        <v>124</v>
      </c>
      <c r="B754" s="1">
        <v>19041</v>
      </c>
    </row>
    <row r="755" spans="1:2" x14ac:dyDescent="0.3">
      <c r="A755" s="1" t="s">
        <v>968</v>
      </c>
      <c r="B755" s="1">
        <v>10000</v>
      </c>
    </row>
    <row r="756" spans="1:2" x14ac:dyDescent="0.3">
      <c r="A756" s="1" t="s">
        <v>809</v>
      </c>
      <c r="B756" s="1">
        <v>19308</v>
      </c>
    </row>
    <row r="757" spans="1:2" x14ac:dyDescent="0.3">
      <c r="A757" s="1" t="s">
        <v>463</v>
      </c>
      <c r="B757" s="1">
        <v>54024</v>
      </c>
    </row>
    <row r="758" spans="1:2" x14ac:dyDescent="0.3">
      <c r="A758" s="1" t="s">
        <v>125</v>
      </c>
      <c r="B758" s="1">
        <v>13160</v>
      </c>
    </row>
    <row r="759" spans="1:2" x14ac:dyDescent="0.3">
      <c r="A759" s="1" t="s">
        <v>810</v>
      </c>
      <c r="B759" s="1">
        <v>25782</v>
      </c>
    </row>
    <row r="760" spans="1:2" x14ac:dyDescent="0.3">
      <c r="A760" s="1" t="s">
        <v>127</v>
      </c>
      <c r="B760" s="1">
        <v>21485</v>
      </c>
    </row>
    <row r="761" spans="1:2" x14ac:dyDescent="0.3">
      <c r="A761" s="1" t="s">
        <v>811</v>
      </c>
      <c r="B761" s="1">
        <v>17411</v>
      </c>
    </row>
    <row r="762" spans="1:2" x14ac:dyDescent="0.3">
      <c r="A762" s="1" t="s">
        <v>812</v>
      </c>
      <c r="B762" s="1">
        <v>25124</v>
      </c>
    </row>
    <row r="763" spans="1:2" x14ac:dyDescent="0.3">
      <c r="A763" s="1" t="s">
        <v>128</v>
      </c>
      <c r="B763" s="1">
        <v>10000</v>
      </c>
    </row>
    <row r="764" spans="1:2" x14ac:dyDescent="0.3">
      <c r="A764" s="1" t="s">
        <v>813</v>
      </c>
      <c r="B764" s="1">
        <v>21752</v>
      </c>
    </row>
    <row r="765" spans="1:2" x14ac:dyDescent="0.3">
      <c r="A765" s="1" t="s">
        <v>814</v>
      </c>
      <c r="B765" s="1">
        <v>28433</v>
      </c>
    </row>
    <row r="766" spans="1:2" x14ac:dyDescent="0.3">
      <c r="A766" s="1" t="s">
        <v>364</v>
      </c>
      <c r="B766" s="1">
        <v>10000</v>
      </c>
    </row>
    <row r="767" spans="1:2" x14ac:dyDescent="0.3">
      <c r="A767" s="1" t="s">
        <v>815</v>
      </c>
      <c r="B767" s="1">
        <v>10000</v>
      </c>
    </row>
    <row r="768" spans="1:2" x14ac:dyDescent="0.3">
      <c r="A768" s="1" t="s">
        <v>816</v>
      </c>
      <c r="B768" s="1">
        <v>21158</v>
      </c>
    </row>
    <row r="769" spans="1:2" x14ac:dyDescent="0.3">
      <c r="A769" s="1" t="s">
        <v>817</v>
      </c>
      <c r="B769" s="1">
        <v>21292</v>
      </c>
    </row>
    <row r="770" spans="1:2" x14ac:dyDescent="0.3">
      <c r="A770" s="1" t="s">
        <v>969</v>
      </c>
      <c r="B770" s="1">
        <v>26838</v>
      </c>
    </row>
    <row r="771" spans="1:2" x14ac:dyDescent="0.3">
      <c r="A771" s="1" t="s">
        <v>818</v>
      </c>
      <c r="B771" s="1">
        <v>10000</v>
      </c>
    </row>
    <row r="772" spans="1:2" x14ac:dyDescent="0.3">
      <c r="A772" s="1" t="s">
        <v>365</v>
      </c>
      <c r="B772" s="1">
        <v>21228</v>
      </c>
    </row>
    <row r="773" spans="1:2" x14ac:dyDescent="0.3">
      <c r="A773" s="1" t="s">
        <v>366</v>
      </c>
      <c r="B773" s="1">
        <v>15095</v>
      </c>
    </row>
    <row r="774" spans="1:2" x14ac:dyDescent="0.3">
      <c r="A774" s="1" t="s">
        <v>367</v>
      </c>
      <c r="B774" s="1">
        <v>10000</v>
      </c>
    </row>
    <row r="775" spans="1:2" x14ac:dyDescent="0.3">
      <c r="A775" s="1" t="s">
        <v>368</v>
      </c>
      <c r="B775" s="1">
        <v>10000</v>
      </c>
    </row>
    <row r="776" spans="1:2" x14ac:dyDescent="0.3">
      <c r="A776" s="1" t="s">
        <v>369</v>
      </c>
      <c r="B776" s="1">
        <v>10000</v>
      </c>
    </row>
    <row r="777" spans="1:2" x14ac:dyDescent="0.3">
      <c r="A777" s="1" t="s">
        <v>370</v>
      </c>
      <c r="B777" s="1">
        <v>21281</v>
      </c>
    </row>
    <row r="778" spans="1:2" x14ac:dyDescent="0.3">
      <c r="A778" s="1" t="s">
        <v>371</v>
      </c>
      <c r="B778" s="1">
        <v>14778</v>
      </c>
    </row>
    <row r="779" spans="1:2" x14ac:dyDescent="0.3">
      <c r="A779" s="1" t="s">
        <v>372</v>
      </c>
      <c r="B779" s="1">
        <v>31592</v>
      </c>
    </row>
    <row r="780" spans="1:2" x14ac:dyDescent="0.3">
      <c r="A780" s="1" t="s">
        <v>819</v>
      </c>
      <c r="B780" s="1">
        <v>38147</v>
      </c>
    </row>
    <row r="781" spans="1:2" x14ac:dyDescent="0.3">
      <c r="A781" s="1" t="s">
        <v>820</v>
      </c>
      <c r="B781" s="1">
        <v>80250</v>
      </c>
    </row>
    <row r="782" spans="1:2" x14ac:dyDescent="0.3">
      <c r="A782" s="1" t="s">
        <v>129</v>
      </c>
      <c r="B782" s="1">
        <v>22907</v>
      </c>
    </row>
    <row r="783" spans="1:2" x14ac:dyDescent="0.3">
      <c r="A783" s="1" t="s">
        <v>130</v>
      </c>
      <c r="B783" s="1">
        <v>50797</v>
      </c>
    </row>
    <row r="784" spans="1:2" x14ac:dyDescent="0.3">
      <c r="A784" s="1" t="s">
        <v>131</v>
      </c>
      <c r="B784" s="1">
        <v>30038</v>
      </c>
    </row>
    <row r="785" spans="1:2" x14ac:dyDescent="0.3">
      <c r="A785" s="1" t="s">
        <v>821</v>
      </c>
      <c r="B785" s="1">
        <v>10000</v>
      </c>
    </row>
    <row r="786" spans="1:2" x14ac:dyDescent="0.3">
      <c r="A786" s="1" t="s">
        <v>822</v>
      </c>
      <c r="B786" s="1">
        <v>22972</v>
      </c>
    </row>
    <row r="787" spans="1:2" x14ac:dyDescent="0.3">
      <c r="A787" s="1" t="s">
        <v>132</v>
      </c>
      <c r="B787" s="1">
        <v>20413</v>
      </c>
    </row>
    <row r="788" spans="1:2" x14ac:dyDescent="0.3">
      <c r="A788" s="1" t="s">
        <v>823</v>
      </c>
      <c r="B788" s="1">
        <v>19931</v>
      </c>
    </row>
    <row r="789" spans="1:2" x14ac:dyDescent="0.3">
      <c r="A789" s="1" t="s">
        <v>970</v>
      </c>
      <c r="B789" s="1">
        <v>11501</v>
      </c>
    </row>
    <row r="790" spans="1:2" x14ac:dyDescent="0.3">
      <c r="A790" s="1" t="s">
        <v>133</v>
      </c>
      <c r="B790" s="1">
        <v>14213</v>
      </c>
    </row>
    <row r="791" spans="1:2" x14ac:dyDescent="0.3">
      <c r="A791" s="1" t="s">
        <v>971</v>
      </c>
      <c r="B791" s="1">
        <v>10000</v>
      </c>
    </row>
    <row r="792" spans="1:2" x14ac:dyDescent="0.3">
      <c r="A792" s="1" t="s">
        <v>373</v>
      </c>
      <c r="B792" s="1">
        <v>25474</v>
      </c>
    </row>
    <row r="793" spans="1:2" x14ac:dyDescent="0.3">
      <c r="A793" s="1" t="s">
        <v>824</v>
      </c>
      <c r="B793" s="1">
        <v>20732</v>
      </c>
    </row>
    <row r="794" spans="1:2" x14ac:dyDescent="0.3">
      <c r="A794" s="1" t="s">
        <v>972</v>
      </c>
      <c r="B794" s="1">
        <v>10284</v>
      </c>
    </row>
    <row r="795" spans="1:2" x14ac:dyDescent="0.3">
      <c r="A795" s="1" t="s">
        <v>825</v>
      </c>
      <c r="B795" s="1">
        <v>32436</v>
      </c>
    </row>
    <row r="796" spans="1:2" x14ac:dyDescent="0.3">
      <c r="A796" s="1" t="s">
        <v>134</v>
      </c>
      <c r="B796" s="1">
        <v>18527</v>
      </c>
    </row>
    <row r="797" spans="1:2" x14ac:dyDescent="0.3">
      <c r="A797" s="1" t="s">
        <v>973</v>
      </c>
      <c r="B797" s="1">
        <v>12868</v>
      </c>
    </row>
    <row r="798" spans="1:2" x14ac:dyDescent="0.3">
      <c r="A798" s="1" t="s">
        <v>135</v>
      </c>
      <c r="B798" s="1">
        <v>19813</v>
      </c>
    </row>
    <row r="799" spans="1:2" x14ac:dyDescent="0.3">
      <c r="A799" s="1" t="s">
        <v>374</v>
      </c>
      <c r="B799" s="1">
        <v>13705</v>
      </c>
    </row>
    <row r="800" spans="1:2" x14ac:dyDescent="0.3">
      <c r="A800" s="1" t="s">
        <v>136</v>
      </c>
      <c r="B800" s="1">
        <v>10806</v>
      </c>
    </row>
    <row r="801" spans="1:2" x14ac:dyDescent="0.3">
      <c r="A801" s="1" t="s">
        <v>826</v>
      </c>
      <c r="B801" s="1">
        <v>10000</v>
      </c>
    </row>
    <row r="802" spans="1:2" x14ac:dyDescent="0.3">
      <c r="A802" s="1" t="s">
        <v>827</v>
      </c>
      <c r="B802" s="1">
        <v>13492</v>
      </c>
    </row>
    <row r="803" spans="1:2" x14ac:dyDescent="0.3">
      <c r="A803" s="1" t="s">
        <v>828</v>
      </c>
      <c r="B803" s="1">
        <v>10582</v>
      </c>
    </row>
    <row r="804" spans="1:2" x14ac:dyDescent="0.3">
      <c r="A804" s="1" t="s">
        <v>137</v>
      </c>
      <c r="B804" s="1">
        <v>10000</v>
      </c>
    </row>
    <row r="805" spans="1:2" x14ac:dyDescent="0.3">
      <c r="A805" s="1" t="s">
        <v>375</v>
      </c>
      <c r="B805" s="1">
        <v>10000</v>
      </c>
    </row>
    <row r="806" spans="1:2" x14ac:dyDescent="0.3">
      <c r="A806" s="1" t="s">
        <v>376</v>
      </c>
      <c r="B806" s="1">
        <v>16803</v>
      </c>
    </row>
    <row r="807" spans="1:2" x14ac:dyDescent="0.3">
      <c r="A807" s="1" t="s">
        <v>377</v>
      </c>
      <c r="B807" s="1">
        <v>10000</v>
      </c>
    </row>
    <row r="808" spans="1:2" x14ac:dyDescent="0.3">
      <c r="A808" s="1" t="s">
        <v>378</v>
      </c>
      <c r="B808" s="1">
        <v>10000</v>
      </c>
    </row>
    <row r="809" spans="1:2" x14ac:dyDescent="0.3">
      <c r="A809" s="1" t="s">
        <v>379</v>
      </c>
      <c r="B809" s="1">
        <v>10000</v>
      </c>
    </row>
    <row r="810" spans="1:2" x14ac:dyDescent="0.3">
      <c r="A810" s="1" t="s">
        <v>380</v>
      </c>
      <c r="B810" s="1">
        <v>34304</v>
      </c>
    </row>
    <row r="811" spans="1:2" x14ac:dyDescent="0.3">
      <c r="A811" s="1" t="s">
        <v>381</v>
      </c>
      <c r="B811" s="1">
        <v>34462</v>
      </c>
    </row>
    <row r="812" spans="1:2" x14ac:dyDescent="0.3">
      <c r="A812" s="1" t="s">
        <v>382</v>
      </c>
      <c r="B812" s="1">
        <v>23873</v>
      </c>
    </row>
    <row r="813" spans="1:2" x14ac:dyDescent="0.3">
      <c r="A813" s="1" t="s">
        <v>383</v>
      </c>
      <c r="B813" s="1">
        <v>19906</v>
      </c>
    </row>
    <row r="814" spans="1:2" x14ac:dyDescent="0.3">
      <c r="A814" s="1" t="s">
        <v>384</v>
      </c>
      <c r="B814" s="1">
        <v>10000</v>
      </c>
    </row>
    <row r="815" spans="1:2" x14ac:dyDescent="0.3">
      <c r="A815" s="1" t="s">
        <v>385</v>
      </c>
      <c r="B815" s="1">
        <v>13495</v>
      </c>
    </row>
    <row r="816" spans="1:2" x14ac:dyDescent="0.3">
      <c r="A816" s="1" t="s">
        <v>386</v>
      </c>
      <c r="B816" s="1">
        <v>10000</v>
      </c>
    </row>
    <row r="817" spans="1:2" x14ac:dyDescent="0.3">
      <c r="A817" s="1" t="s">
        <v>387</v>
      </c>
      <c r="B817" s="1">
        <v>34620</v>
      </c>
    </row>
    <row r="818" spans="1:2" x14ac:dyDescent="0.3">
      <c r="A818" s="1" t="s">
        <v>388</v>
      </c>
      <c r="B818" s="1">
        <v>20731</v>
      </c>
    </row>
    <row r="819" spans="1:2" x14ac:dyDescent="0.3">
      <c r="A819" s="1" t="s">
        <v>389</v>
      </c>
      <c r="B819" s="1">
        <v>28600</v>
      </c>
    </row>
    <row r="820" spans="1:2" x14ac:dyDescent="0.3">
      <c r="A820" s="1" t="s">
        <v>390</v>
      </c>
      <c r="B820" s="1">
        <v>15895</v>
      </c>
    </row>
    <row r="821" spans="1:2" x14ac:dyDescent="0.3">
      <c r="A821" s="1" t="s">
        <v>391</v>
      </c>
      <c r="B821" s="1">
        <v>24345</v>
      </c>
    </row>
    <row r="822" spans="1:2" x14ac:dyDescent="0.3">
      <c r="A822" s="1" t="s">
        <v>464</v>
      </c>
      <c r="B822" s="1">
        <v>10000</v>
      </c>
    </row>
    <row r="823" spans="1:2" x14ac:dyDescent="0.3">
      <c r="A823" s="1" t="s">
        <v>392</v>
      </c>
      <c r="B823" s="1">
        <v>10000</v>
      </c>
    </row>
    <row r="824" spans="1:2" x14ac:dyDescent="0.3">
      <c r="A824" s="1" t="s">
        <v>465</v>
      </c>
      <c r="B824" s="1">
        <v>10000</v>
      </c>
    </row>
    <row r="825" spans="1:2" x14ac:dyDescent="0.3">
      <c r="A825" s="1" t="s">
        <v>396</v>
      </c>
      <c r="B825" s="1">
        <v>10000</v>
      </c>
    </row>
    <row r="826" spans="1:2" x14ac:dyDescent="0.3">
      <c r="A826" s="1" t="s">
        <v>397</v>
      </c>
      <c r="B826" s="1">
        <v>10000</v>
      </c>
    </row>
    <row r="827" spans="1:2" x14ac:dyDescent="0.3">
      <c r="A827" s="1" t="s">
        <v>393</v>
      </c>
      <c r="B827" s="1">
        <v>10000</v>
      </c>
    </row>
    <row r="828" spans="1:2" x14ac:dyDescent="0.3">
      <c r="A828" s="1" t="s">
        <v>394</v>
      </c>
      <c r="B828" s="1">
        <v>10000</v>
      </c>
    </row>
    <row r="829" spans="1:2" x14ac:dyDescent="0.3">
      <c r="A829" s="1" t="s">
        <v>395</v>
      </c>
      <c r="B829" s="1">
        <v>10000</v>
      </c>
    </row>
    <row r="830" spans="1:2" x14ac:dyDescent="0.3">
      <c r="A830" s="1" t="s">
        <v>398</v>
      </c>
      <c r="B830" s="1">
        <v>12254</v>
      </c>
    </row>
    <row r="831" spans="1:2" x14ac:dyDescent="0.3">
      <c r="A831" s="1" t="s">
        <v>399</v>
      </c>
      <c r="B831" s="1">
        <v>10000</v>
      </c>
    </row>
    <row r="832" spans="1:2" x14ac:dyDescent="0.3">
      <c r="A832" s="1" t="s">
        <v>400</v>
      </c>
      <c r="B832" s="1">
        <v>10000</v>
      </c>
    </row>
    <row r="833" spans="1:2" x14ac:dyDescent="0.3">
      <c r="A833" s="1" t="s">
        <v>401</v>
      </c>
      <c r="B833" s="1">
        <v>10000</v>
      </c>
    </row>
    <row r="834" spans="1:2" x14ac:dyDescent="0.3">
      <c r="A834" s="1" t="s">
        <v>402</v>
      </c>
      <c r="B834" s="1">
        <v>11513</v>
      </c>
    </row>
    <row r="835" spans="1:2" x14ac:dyDescent="0.3">
      <c r="A835" s="1" t="s">
        <v>403</v>
      </c>
      <c r="B835" s="1">
        <v>11773</v>
      </c>
    </row>
    <row r="836" spans="1:2" x14ac:dyDescent="0.3">
      <c r="A836" s="1" t="s">
        <v>404</v>
      </c>
      <c r="B836" s="1">
        <v>12805</v>
      </c>
    </row>
    <row r="837" spans="1:2" x14ac:dyDescent="0.3">
      <c r="A837" s="1" t="s">
        <v>138</v>
      </c>
      <c r="B837" s="1">
        <v>25697</v>
      </c>
    </row>
    <row r="838" spans="1:2" x14ac:dyDescent="0.3">
      <c r="A838" s="1" t="s">
        <v>405</v>
      </c>
      <c r="B838" s="1">
        <v>10000</v>
      </c>
    </row>
    <row r="839" spans="1:2" x14ac:dyDescent="0.3">
      <c r="A839" s="1" t="s">
        <v>139</v>
      </c>
      <c r="B839" s="1">
        <v>31929</v>
      </c>
    </row>
    <row r="840" spans="1:2" x14ac:dyDescent="0.3">
      <c r="A840" s="1" t="s">
        <v>829</v>
      </c>
      <c r="B840" s="1">
        <v>53995</v>
      </c>
    </row>
    <row r="841" spans="1:2" x14ac:dyDescent="0.3">
      <c r="A841" s="1" t="s">
        <v>830</v>
      </c>
      <c r="B841" s="1">
        <v>16193</v>
      </c>
    </row>
    <row r="842" spans="1:2" x14ac:dyDescent="0.3">
      <c r="A842" s="1" t="s">
        <v>406</v>
      </c>
      <c r="B842" s="1">
        <v>27085</v>
      </c>
    </row>
    <row r="843" spans="1:2" x14ac:dyDescent="0.3">
      <c r="A843" s="1" t="s">
        <v>407</v>
      </c>
      <c r="B843" s="1">
        <v>10000</v>
      </c>
    </row>
    <row r="844" spans="1:2" x14ac:dyDescent="0.3">
      <c r="A844" s="1" t="s">
        <v>831</v>
      </c>
      <c r="B844" s="1">
        <v>1144359</v>
      </c>
    </row>
    <row r="845" spans="1:2" x14ac:dyDescent="0.3">
      <c r="A845" s="1" t="s">
        <v>140</v>
      </c>
      <c r="B845" s="1">
        <v>30216</v>
      </c>
    </row>
    <row r="846" spans="1:2" x14ac:dyDescent="0.3">
      <c r="A846" s="1" t="s">
        <v>408</v>
      </c>
      <c r="B846" s="1">
        <v>24310</v>
      </c>
    </row>
    <row r="847" spans="1:2" x14ac:dyDescent="0.3">
      <c r="A847" s="1" t="s">
        <v>409</v>
      </c>
      <c r="B847" s="1">
        <v>23509</v>
      </c>
    </row>
    <row r="848" spans="1:2" x14ac:dyDescent="0.3">
      <c r="A848" s="1" t="s">
        <v>141</v>
      </c>
      <c r="B848" s="1">
        <v>14503</v>
      </c>
    </row>
    <row r="849" spans="1:2" x14ac:dyDescent="0.3">
      <c r="A849" s="1" t="s">
        <v>832</v>
      </c>
      <c r="B849" s="1">
        <v>16066</v>
      </c>
    </row>
    <row r="850" spans="1:2" x14ac:dyDescent="0.3">
      <c r="A850" s="1" t="s">
        <v>833</v>
      </c>
      <c r="B850" s="1">
        <v>18465</v>
      </c>
    </row>
    <row r="851" spans="1:2" x14ac:dyDescent="0.3">
      <c r="A851" s="1" t="s">
        <v>834</v>
      </c>
      <c r="B851" s="1">
        <v>16357</v>
      </c>
    </row>
    <row r="852" spans="1:2" x14ac:dyDescent="0.3">
      <c r="A852" s="1" t="s">
        <v>835</v>
      </c>
      <c r="B852" s="1">
        <v>29559</v>
      </c>
    </row>
    <row r="853" spans="1:2" x14ac:dyDescent="0.3">
      <c r="A853" s="1" t="s">
        <v>974</v>
      </c>
      <c r="B853" s="1">
        <v>10000</v>
      </c>
    </row>
    <row r="854" spans="1:2" x14ac:dyDescent="0.3">
      <c r="A854" s="1" t="s">
        <v>142</v>
      </c>
      <c r="B854" s="1">
        <v>19743</v>
      </c>
    </row>
    <row r="855" spans="1:2" x14ac:dyDescent="0.3">
      <c r="A855" s="1" t="s">
        <v>836</v>
      </c>
      <c r="B855" s="1">
        <v>173644</v>
      </c>
    </row>
    <row r="856" spans="1:2" x14ac:dyDescent="0.3">
      <c r="A856" s="1" t="s">
        <v>410</v>
      </c>
      <c r="B856" s="1">
        <v>39387</v>
      </c>
    </row>
    <row r="857" spans="1:2" x14ac:dyDescent="0.3">
      <c r="A857" s="1" t="s">
        <v>411</v>
      </c>
      <c r="B857" s="1">
        <v>30105</v>
      </c>
    </row>
    <row r="858" spans="1:2" x14ac:dyDescent="0.3">
      <c r="A858" s="1" t="s">
        <v>412</v>
      </c>
      <c r="B858" s="1">
        <v>19901</v>
      </c>
    </row>
    <row r="859" spans="1:2" x14ac:dyDescent="0.3">
      <c r="A859" s="1" t="s">
        <v>837</v>
      </c>
      <c r="B859" s="1">
        <v>16241</v>
      </c>
    </row>
    <row r="860" spans="1:2" x14ac:dyDescent="0.3">
      <c r="A860" s="1" t="s">
        <v>466</v>
      </c>
      <c r="B860" s="1">
        <v>10000</v>
      </c>
    </row>
    <row r="861" spans="1:2" x14ac:dyDescent="0.3">
      <c r="A861" s="1" t="s">
        <v>975</v>
      </c>
      <c r="B861" s="1">
        <v>10000</v>
      </c>
    </row>
    <row r="862" spans="1:2" x14ac:dyDescent="0.3">
      <c r="A862" s="1" t="s">
        <v>838</v>
      </c>
      <c r="B862" s="1">
        <v>10000</v>
      </c>
    </row>
    <row r="863" spans="1:2" x14ac:dyDescent="0.3">
      <c r="A863" s="1" t="s">
        <v>839</v>
      </c>
      <c r="B863" s="1">
        <v>10000</v>
      </c>
    </row>
    <row r="864" spans="1:2" x14ac:dyDescent="0.3">
      <c r="A864" s="1" t="s">
        <v>976</v>
      </c>
      <c r="B864" s="1">
        <v>10000</v>
      </c>
    </row>
    <row r="865" spans="1:2" x14ac:dyDescent="0.3">
      <c r="A865" s="1" t="s">
        <v>467</v>
      </c>
      <c r="B865" s="1">
        <v>37309</v>
      </c>
    </row>
    <row r="866" spans="1:2" x14ac:dyDescent="0.3">
      <c r="A866" s="1" t="s">
        <v>413</v>
      </c>
      <c r="B866" s="1">
        <v>32462</v>
      </c>
    </row>
    <row r="867" spans="1:2" x14ac:dyDescent="0.3">
      <c r="A867" s="1" t="s">
        <v>143</v>
      </c>
      <c r="B867" s="1">
        <v>15164</v>
      </c>
    </row>
    <row r="868" spans="1:2" x14ac:dyDescent="0.3">
      <c r="A868" s="1" t="s">
        <v>840</v>
      </c>
      <c r="B868" s="1">
        <v>10000</v>
      </c>
    </row>
    <row r="869" spans="1:2" x14ac:dyDescent="0.3">
      <c r="A869" s="1" t="s">
        <v>977</v>
      </c>
      <c r="B869" s="1">
        <v>94626</v>
      </c>
    </row>
    <row r="870" spans="1:2" x14ac:dyDescent="0.3">
      <c r="A870" s="1" t="s">
        <v>144</v>
      </c>
      <c r="B870" s="1">
        <v>82226</v>
      </c>
    </row>
    <row r="871" spans="1:2" x14ac:dyDescent="0.3">
      <c r="A871" s="1" t="s">
        <v>414</v>
      </c>
      <c r="B871" s="1">
        <v>10659</v>
      </c>
    </row>
    <row r="872" spans="1:2" x14ac:dyDescent="0.3">
      <c r="A872" s="1" t="s">
        <v>415</v>
      </c>
      <c r="B872" s="1">
        <v>20037</v>
      </c>
    </row>
    <row r="873" spans="1:2" x14ac:dyDescent="0.3">
      <c r="A873" s="1" t="s">
        <v>416</v>
      </c>
      <c r="B873" s="1">
        <v>14304</v>
      </c>
    </row>
    <row r="874" spans="1:2" x14ac:dyDescent="0.3">
      <c r="A874" s="1" t="s">
        <v>417</v>
      </c>
      <c r="B874" s="1">
        <v>16232</v>
      </c>
    </row>
    <row r="875" spans="1:2" x14ac:dyDescent="0.3">
      <c r="A875" s="1" t="s">
        <v>468</v>
      </c>
      <c r="B875" s="1">
        <v>10000</v>
      </c>
    </row>
    <row r="876" spans="1:2" x14ac:dyDescent="0.3">
      <c r="A876" s="1" t="s">
        <v>419</v>
      </c>
      <c r="B876" s="1">
        <v>14170</v>
      </c>
    </row>
    <row r="877" spans="1:2" x14ac:dyDescent="0.3">
      <c r="A877" s="1" t="s">
        <v>841</v>
      </c>
      <c r="B877" s="1">
        <v>593347</v>
      </c>
    </row>
    <row r="878" spans="1:2" x14ac:dyDescent="0.3">
      <c r="A878" s="1" t="s">
        <v>145</v>
      </c>
      <c r="B878" s="1">
        <v>10000</v>
      </c>
    </row>
    <row r="879" spans="1:2" x14ac:dyDescent="0.3">
      <c r="A879" s="1" t="s">
        <v>993</v>
      </c>
      <c r="B879" s="1">
        <v>39886</v>
      </c>
    </row>
    <row r="880" spans="1:2" x14ac:dyDescent="0.3">
      <c r="A880" s="1" t="s">
        <v>146</v>
      </c>
      <c r="B880" s="1">
        <v>12533</v>
      </c>
    </row>
    <row r="881" spans="1:2" x14ac:dyDescent="0.3">
      <c r="A881" s="1" t="s">
        <v>147</v>
      </c>
      <c r="B881" s="1">
        <v>21101</v>
      </c>
    </row>
    <row r="882" spans="1:2" x14ac:dyDescent="0.3">
      <c r="A882" s="1" t="s">
        <v>148</v>
      </c>
      <c r="B882" s="1">
        <v>16055</v>
      </c>
    </row>
    <row r="883" spans="1:2" x14ac:dyDescent="0.3">
      <c r="A883" s="1" t="s">
        <v>469</v>
      </c>
      <c r="B883" s="1">
        <v>28481</v>
      </c>
    </row>
    <row r="884" spans="1:2" x14ac:dyDescent="0.3">
      <c r="A884" s="1" t="s">
        <v>470</v>
      </c>
      <c r="B884" s="1">
        <v>10000</v>
      </c>
    </row>
    <row r="885" spans="1:2" x14ac:dyDescent="0.3">
      <c r="A885" s="1" t="s">
        <v>420</v>
      </c>
      <c r="B885" s="1">
        <v>10462</v>
      </c>
    </row>
    <row r="886" spans="1:2" x14ac:dyDescent="0.3">
      <c r="A886" s="1" t="s">
        <v>842</v>
      </c>
      <c r="B886" s="1">
        <v>27721</v>
      </c>
    </row>
    <row r="887" spans="1:2" x14ac:dyDescent="0.3">
      <c r="A887" s="1" t="s">
        <v>843</v>
      </c>
      <c r="B887" s="1">
        <v>21100</v>
      </c>
    </row>
    <row r="888" spans="1:2" x14ac:dyDescent="0.3">
      <c r="A888" s="1" t="s">
        <v>421</v>
      </c>
      <c r="B888" s="1">
        <v>14505</v>
      </c>
    </row>
    <row r="889" spans="1:2" x14ac:dyDescent="0.3">
      <c r="A889" s="1" t="s">
        <v>844</v>
      </c>
      <c r="B889" s="1">
        <v>10000</v>
      </c>
    </row>
    <row r="890" spans="1:2" x14ac:dyDescent="0.3">
      <c r="A890" s="1" t="s">
        <v>471</v>
      </c>
      <c r="B890" s="1">
        <v>10000</v>
      </c>
    </row>
    <row r="891" spans="1:2" x14ac:dyDescent="0.3">
      <c r="A891" s="1" t="s">
        <v>845</v>
      </c>
      <c r="B891" s="1">
        <v>34872</v>
      </c>
    </row>
    <row r="892" spans="1:2" x14ac:dyDescent="0.3">
      <c r="A892" s="1" t="s">
        <v>846</v>
      </c>
      <c r="B892" s="1">
        <v>29836</v>
      </c>
    </row>
    <row r="893" spans="1:2" x14ac:dyDescent="0.3">
      <c r="A893" s="1" t="s">
        <v>978</v>
      </c>
      <c r="B893" s="1">
        <v>10000</v>
      </c>
    </row>
    <row r="894" spans="1:2" x14ac:dyDescent="0.3">
      <c r="A894" s="1" t="s">
        <v>847</v>
      </c>
      <c r="B894" s="1">
        <v>69621</v>
      </c>
    </row>
    <row r="895" spans="1:2" x14ac:dyDescent="0.3">
      <c r="A895" s="1" t="s">
        <v>848</v>
      </c>
      <c r="B895" s="1">
        <v>15751</v>
      </c>
    </row>
    <row r="896" spans="1:2" x14ac:dyDescent="0.3">
      <c r="A896" s="1" t="s">
        <v>849</v>
      </c>
      <c r="B896" s="1">
        <v>16728</v>
      </c>
    </row>
    <row r="897" spans="1:2" x14ac:dyDescent="0.3">
      <c r="A897" s="1" t="s">
        <v>149</v>
      </c>
      <c r="B897" s="1">
        <v>25307</v>
      </c>
    </row>
    <row r="898" spans="1:2" x14ac:dyDescent="0.3">
      <c r="A898" s="1" t="s">
        <v>850</v>
      </c>
      <c r="B898" s="1">
        <v>36420</v>
      </c>
    </row>
    <row r="899" spans="1:2" x14ac:dyDescent="0.3">
      <c r="A899" s="1" t="s">
        <v>150</v>
      </c>
      <c r="B899" s="1">
        <v>11869</v>
      </c>
    </row>
    <row r="900" spans="1:2" x14ac:dyDescent="0.3">
      <c r="A900" s="1" t="s">
        <v>151</v>
      </c>
      <c r="B900" s="1">
        <v>34285</v>
      </c>
    </row>
    <row r="901" spans="1:2" x14ac:dyDescent="0.3">
      <c r="A901" s="1" t="s">
        <v>851</v>
      </c>
      <c r="B901" s="1">
        <v>120602</v>
      </c>
    </row>
    <row r="902" spans="1:2" x14ac:dyDescent="0.3">
      <c r="A902" s="1" t="s">
        <v>852</v>
      </c>
      <c r="B902" s="1">
        <v>13743</v>
      </c>
    </row>
    <row r="903" spans="1:2" x14ac:dyDescent="0.3">
      <c r="A903" s="1" t="s">
        <v>853</v>
      </c>
      <c r="B903" s="1">
        <v>30757</v>
      </c>
    </row>
    <row r="904" spans="1:2" x14ac:dyDescent="0.3">
      <c r="A904" s="1" t="s">
        <v>854</v>
      </c>
      <c r="B904" s="1">
        <v>17986</v>
      </c>
    </row>
    <row r="905" spans="1:2" x14ac:dyDescent="0.3">
      <c r="A905" s="1" t="s">
        <v>855</v>
      </c>
      <c r="B905" s="1">
        <v>26179</v>
      </c>
    </row>
    <row r="906" spans="1:2" x14ac:dyDescent="0.3">
      <c r="A906" s="1" t="s">
        <v>152</v>
      </c>
      <c r="B906" s="1">
        <v>31043</v>
      </c>
    </row>
    <row r="907" spans="1:2" x14ac:dyDescent="0.3">
      <c r="A907" s="1" t="s">
        <v>856</v>
      </c>
      <c r="B907" s="1">
        <v>14542</v>
      </c>
    </row>
    <row r="908" spans="1:2" x14ac:dyDescent="0.3">
      <c r="A908" s="1" t="s">
        <v>857</v>
      </c>
      <c r="B908" s="1">
        <v>52144</v>
      </c>
    </row>
    <row r="909" spans="1:2" x14ac:dyDescent="0.3">
      <c r="A909" s="1" t="s">
        <v>858</v>
      </c>
      <c r="B909" s="1">
        <v>10000</v>
      </c>
    </row>
    <row r="910" spans="1:2" x14ac:dyDescent="0.3">
      <c r="A910" s="1" t="s">
        <v>859</v>
      </c>
      <c r="B910" s="1">
        <v>10000</v>
      </c>
    </row>
    <row r="911" spans="1:2" x14ac:dyDescent="0.3">
      <c r="A911" s="1" t="s">
        <v>860</v>
      </c>
      <c r="B911" s="1">
        <v>33964</v>
      </c>
    </row>
    <row r="912" spans="1:2" x14ac:dyDescent="0.3">
      <c r="A912" s="1" t="s">
        <v>979</v>
      </c>
      <c r="B912" s="1">
        <v>26394</v>
      </c>
    </row>
    <row r="913" spans="1:2" x14ac:dyDescent="0.3">
      <c r="A913" s="1" t="s">
        <v>422</v>
      </c>
      <c r="B913" s="1">
        <v>14966</v>
      </c>
    </row>
    <row r="914" spans="1:2" x14ac:dyDescent="0.3">
      <c r="A914" s="1" t="s">
        <v>861</v>
      </c>
      <c r="B914" s="1">
        <v>10000</v>
      </c>
    </row>
    <row r="915" spans="1:2" x14ac:dyDescent="0.3">
      <c r="A915" s="1" t="s">
        <v>862</v>
      </c>
      <c r="B915" s="1">
        <v>31453</v>
      </c>
    </row>
    <row r="916" spans="1:2" x14ac:dyDescent="0.3">
      <c r="A916" s="1" t="s">
        <v>153</v>
      </c>
      <c r="B916" s="1">
        <v>18980</v>
      </c>
    </row>
    <row r="917" spans="1:2" x14ac:dyDescent="0.3">
      <c r="A917" s="1" t="s">
        <v>154</v>
      </c>
      <c r="B917" s="1">
        <v>25704</v>
      </c>
    </row>
    <row r="918" spans="1:2" x14ac:dyDescent="0.3">
      <c r="A918" s="1" t="s">
        <v>980</v>
      </c>
      <c r="B918" s="1">
        <v>11952</v>
      </c>
    </row>
    <row r="919" spans="1:2" x14ac:dyDescent="0.3">
      <c r="A919" s="1" t="s">
        <v>863</v>
      </c>
      <c r="B919" s="1">
        <v>66111</v>
      </c>
    </row>
    <row r="920" spans="1:2" x14ac:dyDescent="0.3">
      <c r="A920" s="1" t="s">
        <v>864</v>
      </c>
      <c r="B920" s="1">
        <v>10000</v>
      </c>
    </row>
    <row r="921" spans="1:2" x14ac:dyDescent="0.3">
      <c r="A921" s="1" t="s">
        <v>981</v>
      </c>
      <c r="B921" s="1">
        <v>74507</v>
      </c>
    </row>
    <row r="922" spans="1:2" x14ac:dyDescent="0.3">
      <c r="A922" s="1" t="s">
        <v>423</v>
      </c>
      <c r="B922" s="1">
        <v>15018</v>
      </c>
    </row>
    <row r="923" spans="1:2" x14ac:dyDescent="0.3">
      <c r="A923" s="1" t="s">
        <v>865</v>
      </c>
      <c r="B923" s="1">
        <v>13017</v>
      </c>
    </row>
    <row r="924" spans="1:2" x14ac:dyDescent="0.3">
      <c r="A924" s="1" t="s">
        <v>155</v>
      </c>
      <c r="B924" s="1">
        <v>10000</v>
      </c>
    </row>
    <row r="925" spans="1:2" x14ac:dyDescent="0.3">
      <c r="A925" s="1" t="s">
        <v>866</v>
      </c>
      <c r="B925" s="1">
        <v>10534</v>
      </c>
    </row>
    <row r="926" spans="1:2" x14ac:dyDescent="0.3">
      <c r="A926" s="1" t="s">
        <v>424</v>
      </c>
      <c r="B926" s="1">
        <v>21498</v>
      </c>
    </row>
    <row r="927" spans="1:2" x14ac:dyDescent="0.3">
      <c r="A927" s="1" t="s">
        <v>867</v>
      </c>
      <c r="B927" s="1">
        <v>13588</v>
      </c>
    </row>
    <row r="928" spans="1:2" x14ac:dyDescent="0.3">
      <c r="A928" s="1" t="s">
        <v>868</v>
      </c>
      <c r="B928" s="1">
        <v>10000</v>
      </c>
    </row>
    <row r="929" spans="1:2" x14ac:dyDescent="0.3">
      <c r="A929" s="1" t="s">
        <v>156</v>
      </c>
      <c r="B929" s="1">
        <v>12601</v>
      </c>
    </row>
    <row r="930" spans="1:2" x14ac:dyDescent="0.3">
      <c r="A930" s="1" t="s">
        <v>982</v>
      </c>
      <c r="B930" s="1">
        <v>10000</v>
      </c>
    </row>
    <row r="931" spans="1:2" x14ac:dyDescent="0.3">
      <c r="A931" s="1" t="s">
        <v>425</v>
      </c>
      <c r="B931" s="1">
        <v>10000</v>
      </c>
    </row>
    <row r="932" spans="1:2" x14ac:dyDescent="0.3">
      <c r="A932" s="1" t="s">
        <v>869</v>
      </c>
      <c r="B932" s="1">
        <v>115002</v>
      </c>
    </row>
    <row r="933" spans="1:2" x14ac:dyDescent="0.3">
      <c r="A933" s="1" t="s">
        <v>870</v>
      </c>
      <c r="B933" s="1">
        <v>26651</v>
      </c>
    </row>
    <row r="934" spans="1:2" x14ac:dyDescent="0.3">
      <c r="A934" s="1" t="s">
        <v>871</v>
      </c>
      <c r="B934" s="1">
        <v>32831</v>
      </c>
    </row>
    <row r="935" spans="1:2" x14ac:dyDescent="0.3">
      <c r="A935" s="1" t="s">
        <v>872</v>
      </c>
      <c r="B935" s="1">
        <v>10000</v>
      </c>
    </row>
    <row r="936" spans="1:2" x14ac:dyDescent="0.3">
      <c r="A936" s="1" t="s">
        <v>873</v>
      </c>
      <c r="B936" s="1">
        <v>24187</v>
      </c>
    </row>
    <row r="937" spans="1:2" x14ac:dyDescent="0.3">
      <c r="A937" s="1" t="s">
        <v>983</v>
      </c>
      <c r="B937" s="1">
        <v>134114</v>
      </c>
    </row>
    <row r="938" spans="1:2" x14ac:dyDescent="0.3">
      <c r="A938" s="1" t="s">
        <v>426</v>
      </c>
      <c r="B938" s="1">
        <v>25482</v>
      </c>
    </row>
    <row r="939" spans="1:2" x14ac:dyDescent="0.3">
      <c r="A939" s="1" t="s">
        <v>427</v>
      </c>
      <c r="B939" s="1">
        <v>12312</v>
      </c>
    </row>
    <row r="940" spans="1:2" x14ac:dyDescent="0.3">
      <c r="A940" s="1" t="s">
        <v>874</v>
      </c>
      <c r="B940" s="1">
        <v>16990</v>
      </c>
    </row>
    <row r="941" spans="1:2" x14ac:dyDescent="0.3">
      <c r="A941" s="1" t="s">
        <v>875</v>
      </c>
      <c r="B941" s="1">
        <v>54021</v>
      </c>
    </row>
    <row r="942" spans="1:2" x14ac:dyDescent="0.3">
      <c r="A942" s="1" t="s">
        <v>876</v>
      </c>
      <c r="B942" s="1">
        <v>10000</v>
      </c>
    </row>
    <row r="943" spans="1:2" x14ac:dyDescent="0.3">
      <c r="A943" s="1" t="s">
        <v>877</v>
      </c>
      <c r="B943" s="1">
        <v>18035</v>
      </c>
    </row>
    <row r="944" spans="1:2" x14ac:dyDescent="0.3">
      <c r="A944" s="1" t="s">
        <v>157</v>
      </c>
      <c r="B944" s="1">
        <v>10000</v>
      </c>
    </row>
    <row r="945" spans="1:2" x14ac:dyDescent="0.3">
      <c r="A945" s="1" t="s">
        <v>878</v>
      </c>
      <c r="B945" s="1">
        <v>25982</v>
      </c>
    </row>
    <row r="946" spans="1:2" x14ac:dyDescent="0.3">
      <c r="A946" s="1" t="s">
        <v>879</v>
      </c>
      <c r="B946" s="1">
        <v>10000</v>
      </c>
    </row>
    <row r="947" spans="1:2" x14ac:dyDescent="0.3">
      <c r="A947" s="1" t="s">
        <v>984</v>
      </c>
      <c r="B947" s="1">
        <v>56848</v>
      </c>
    </row>
    <row r="948" spans="1:2" x14ac:dyDescent="0.3">
      <c r="A948" s="1" t="s">
        <v>985</v>
      </c>
      <c r="B948" s="1">
        <v>10000</v>
      </c>
    </row>
    <row r="949" spans="1:2" x14ac:dyDescent="0.3">
      <c r="A949" s="1" t="s">
        <v>880</v>
      </c>
      <c r="B949" s="1">
        <v>10000</v>
      </c>
    </row>
    <row r="950" spans="1:2" x14ac:dyDescent="0.3">
      <c r="A950" s="1" t="s">
        <v>881</v>
      </c>
      <c r="B950" s="1">
        <v>710985</v>
      </c>
    </row>
    <row r="951" spans="1:2" x14ac:dyDescent="0.3">
      <c r="A951" s="1" t="s">
        <v>882</v>
      </c>
      <c r="B951" s="1">
        <v>10000</v>
      </c>
    </row>
    <row r="952" spans="1:2" x14ac:dyDescent="0.3">
      <c r="A952" s="1" t="s">
        <v>158</v>
      </c>
      <c r="B952" s="1">
        <v>43622</v>
      </c>
    </row>
    <row r="953" spans="1:2" x14ac:dyDescent="0.3">
      <c r="A953" s="1" t="s">
        <v>883</v>
      </c>
      <c r="B953" s="1">
        <v>10000</v>
      </c>
    </row>
    <row r="954" spans="1:2" x14ac:dyDescent="0.3">
      <c r="A954" s="1" t="s">
        <v>428</v>
      </c>
      <c r="B954" s="1">
        <v>12364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Charter Schools</vt:lpstr>
      <vt:lpstr>School Districts</vt:lpstr>
      <vt:lpstr>2018-19 TITLE IV-A</vt:lpstr>
      <vt:lpstr>'Charter Schools'!Print_Titles</vt:lpstr>
      <vt:lpstr>'School Districts'!Print_Titles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Title II, Part A Allocations - Detail</dc:title>
  <dc:subject>Title II, Part A</dc:subject>
  <dc:creator>NYSED</dc:creator>
  <cp:keywords>Title II, Part A</cp:keywords>
  <cp:lastModifiedBy>Julissa</cp:lastModifiedBy>
  <cp:lastPrinted>2018-07-31T13:22:03Z</cp:lastPrinted>
  <dcterms:created xsi:type="dcterms:W3CDTF">2018-07-11T12:46:36Z</dcterms:created>
  <dcterms:modified xsi:type="dcterms:W3CDTF">2018-08-03T17:44:30Z</dcterms:modified>
</cp:coreProperties>
</file>